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Pol'!$A$1:$Y$121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/>
  <c r="I65"/>
  <c r="I18" s="1"/>
  <c r="I64"/>
  <c r="I63"/>
  <c r="I62"/>
  <c r="I61"/>
  <c r="I60"/>
  <c r="I59"/>
  <c r="I58"/>
  <c r="I57"/>
  <c r="I56"/>
  <c r="I55"/>
  <c r="I54"/>
  <c r="I53"/>
  <c r="G42"/>
  <c r="F42"/>
  <c r="G41"/>
  <c r="H41" s="1"/>
  <c r="I41" s="1"/>
  <c r="F41"/>
  <c r="G39"/>
  <c r="F39"/>
  <c r="G120" i="12"/>
  <c r="BA17"/>
  <c r="G8"/>
  <c r="O8"/>
  <c r="G9"/>
  <c r="M9" s="1"/>
  <c r="M8" s="1"/>
  <c r="I9"/>
  <c r="I8" s="1"/>
  <c r="K9"/>
  <c r="K8" s="1"/>
  <c r="O9"/>
  <c r="Q9"/>
  <c r="Q8" s="1"/>
  <c r="V9"/>
  <c r="V8" s="1"/>
  <c r="K13"/>
  <c r="V13"/>
  <c r="G14"/>
  <c r="I14"/>
  <c r="K14"/>
  <c r="M14"/>
  <c r="O14"/>
  <c r="Q14"/>
  <c r="V14"/>
  <c r="G16"/>
  <c r="G13" s="1"/>
  <c r="I16"/>
  <c r="K16"/>
  <c r="O16"/>
  <c r="O13" s="1"/>
  <c r="Q16"/>
  <c r="V16"/>
  <c r="G19"/>
  <c r="M19" s="1"/>
  <c r="I19"/>
  <c r="I13" s="1"/>
  <c r="K19"/>
  <c r="O19"/>
  <c r="Q19"/>
  <c r="Q13" s="1"/>
  <c r="V19"/>
  <c r="I20"/>
  <c r="K20"/>
  <c r="Q20"/>
  <c r="V20"/>
  <c r="G21"/>
  <c r="I21"/>
  <c r="K21"/>
  <c r="M21"/>
  <c r="O21"/>
  <c r="Q21"/>
  <c r="V21"/>
  <c r="G26"/>
  <c r="G20" s="1"/>
  <c r="I26"/>
  <c r="K26"/>
  <c r="O26"/>
  <c r="O20" s="1"/>
  <c r="Q26"/>
  <c r="V26"/>
  <c r="G28"/>
  <c r="M28" s="1"/>
  <c r="I28"/>
  <c r="K28"/>
  <c r="K27" s="1"/>
  <c r="O28"/>
  <c r="Q28"/>
  <c r="V28"/>
  <c r="V27" s="1"/>
  <c r="G32"/>
  <c r="I32"/>
  <c r="K32"/>
  <c r="M32"/>
  <c r="O32"/>
  <c r="Q32"/>
  <c r="V32"/>
  <c r="G35"/>
  <c r="G27" s="1"/>
  <c r="I35"/>
  <c r="K35"/>
  <c r="O35"/>
  <c r="O27" s="1"/>
  <c r="Q35"/>
  <c r="V35"/>
  <c r="G39"/>
  <c r="M39" s="1"/>
  <c r="I39"/>
  <c r="I27" s="1"/>
  <c r="K39"/>
  <c r="O39"/>
  <c r="Q39"/>
  <c r="Q27" s="1"/>
  <c r="V39"/>
  <c r="G40"/>
  <c r="M40" s="1"/>
  <c r="I40"/>
  <c r="K40"/>
  <c r="O40"/>
  <c r="Q40"/>
  <c r="V40"/>
  <c r="G42"/>
  <c r="I42"/>
  <c r="K42"/>
  <c r="M42"/>
  <c r="O42"/>
  <c r="Q42"/>
  <c r="V42"/>
  <c r="G44"/>
  <c r="K44"/>
  <c r="O44"/>
  <c r="V44"/>
  <c r="G45"/>
  <c r="M45" s="1"/>
  <c r="M44" s="1"/>
  <c r="I45"/>
  <c r="I44" s="1"/>
  <c r="K45"/>
  <c r="O45"/>
  <c r="Q45"/>
  <c r="Q44" s="1"/>
  <c r="V45"/>
  <c r="G48"/>
  <c r="I48"/>
  <c r="K48"/>
  <c r="M48"/>
  <c r="O48"/>
  <c r="Q48"/>
  <c r="V48"/>
  <c r="G49"/>
  <c r="G47" s="1"/>
  <c r="I49"/>
  <c r="K49"/>
  <c r="O49"/>
  <c r="O47" s="1"/>
  <c r="Q49"/>
  <c r="V49"/>
  <c r="G53"/>
  <c r="M53" s="1"/>
  <c r="I53"/>
  <c r="I47" s="1"/>
  <c r="K53"/>
  <c r="O53"/>
  <c r="Q53"/>
  <c r="Q47" s="1"/>
  <c r="V53"/>
  <c r="G54"/>
  <c r="M54" s="1"/>
  <c r="I54"/>
  <c r="K54"/>
  <c r="K47" s="1"/>
  <c r="O54"/>
  <c r="Q54"/>
  <c r="V54"/>
  <c r="V47" s="1"/>
  <c r="G58"/>
  <c r="I58"/>
  <c r="K58"/>
  <c r="M58"/>
  <c r="O58"/>
  <c r="Q58"/>
  <c r="V58"/>
  <c r="G60"/>
  <c r="G61"/>
  <c r="M61" s="1"/>
  <c r="M60" s="1"/>
  <c r="I61"/>
  <c r="I60" s="1"/>
  <c r="K61"/>
  <c r="O61"/>
  <c r="Q61"/>
  <c r="Q60" s="1"/>
  <c r="V61"/>
  <c r="G62"/>
  <c r="M62" s="1"/>
  <c r="I62"/>
  <c r="K62"/>
  <c r="K60" s="1"/>
  <c r="O62"/>
  <c r="Q62"/>
  <c r="V62"/>
  <c r="V60" s="1"/>
  <c r="G64"/>
  <c r="I64"/>
  <c r="K64"/>
  <c r="M64"/>
  <c r="O64"/>
  <c r="Q64"/>
  <c r="V64"/>
  <c r="G65"/>
  <c r="M65" s="1"/>
  <c r="I65"/>
  <c r="K65"/>
  <c r="O65"/>
  <c r="O60" s="1"/>
  <c r="Q65"/>
  <c r="V65"/>
  <c r="G66"/>
  <c r="I66"/>
  <c r="O66"/>
  <c r="Q66"/>
  <c r="G67"/>
  <c r="M67" s="1"/>
  <c r="M66" s="1"/>
  <c r="I67"/>
  <c r="K67"/>
  <c r="K66" s="1"/>
  <c r="O67"/>
  <c r="Q67"/>
  <c r="V67"/>
  <c r="V66" s="1"/>
  <c r="G68"/>
  <c r="I68"/>
  <c r="K68"/>
  <c r="M68"/>
  <c r="O68"/>
  <c r="Q68"/>
  <c r="V68"/>
  <c r="G69"/>
  <c r="O69"/>
  <c r="G70"/>
  <c r="M70" s="1"/>
  <c r="M69" s="1"/>
  <c r="I70"/>
  <c r="I69" s="1"/>
  <c r="K70"/>
  <c r="O70"/>
  <c r="Q70"/>
  <c r="Q69" s="1"/>
  <c r="V70"/>
  <c r="G71"/>
  <c r="M71" s="1"/>
  <c r="I71"/>
  <c r="K71"/>
  <c r="K69" s="1"/>
  <c r="O71"/>
  <c r="Q71"/>
  <c r="V71"/>
  <c r="V69" s="1"/>
  <c r="G73"/>
  <c r="G72" s="1"/>
  <c r="I73"/>
  <c r="K73"/>
  <c r="O73"/>
  <c r="O72" s="1"/>
  <c r="Q73"/>
  <c r="V73"/>
  <c r="G76"/>
  <c r="M76" s="1"/>
  <c r="I76"/>
  <c r="I72" s="1"/>
  <c r="K76"/>
  <c r="O76"/>
  <c r="Q76"/>
  <c r="Q72" s="1"/>
  <c r="V76"/>
  <c r="G79"/>
  <c r="M79" s="1"/>
  <c r="I79"/>
  <c r="K79"/>
  <c r="K72" s="1"/>
  <c r="O79"/>
  <c r="Q79"/>
  <c r="V79"/>
  <c r="V72" s="1"/>
  <c r="G81"/>
  <c r="I81"/>
  <c r="K81"/>
  <c r="M81"/>
  <c r="O81"/>
  <c r="Q81"/>
  <c r="V81"/>
  <c r="G83"/>
  <c r="G84"/>
  <c r="M84" s="1"/>
  <c r="I84"/>
  <c r="I83" s="1"/>
  <c r="K84"/>
  <c r="O84"/>
  <c r="Q84"/>
  <c r="Q83" s="1"/>
  <c r="V84"/>
  <c r="G86"/>
  <c r="M86" s="1"/>
  <c r="I86"/>
  <c r="K86"/>
  <c r="K83" s="1"/>
  <c r="O86"/>
  <c r="Q86"/>
  <c r="V86"/>
  <c r="V83" s="1"/>
  <c r="G88"/>
  <c r="I88"/>
  <c r="K88"/>
  <c r="M88"/>
  <c r="O88"/>
  <c r="Q88"/>
  <c r="V88"/>
  <c r="G90"/>
  <c r="M90" s="1"/>
  <c r="I90"/>
  <c r="K90"/>
  <c r="O90"/>
  <c r="O83" s="1"/>
  <c r="Q90"/>
  <c r="V90"/>
  <c r="G91"/>
  <c r="O91"/>
  <c r="G92"/>
  <c r="M92" s="1"/>
  <c r="M91" s="1"/>
  <c r="I92"/>
  <c r="I91" s="1"/>
  <c r="K92"/>
  <c r="K91" s="1"/>
  <c r="O92"/>
  <c r="Q92"/>
  <c r="Q91" s="1"/>
  <c r="V92"/>
  <c r="V91" s="1"/>
  <c r="G101"/>
  <c r="I101"/>
  <c r="K101"/>
  <c r="M101"/>
  <c r="O101"/>
  <c r="Q101"/>
  <c r="V101"/>
  <c r="K110"/>
  <c r="V110"/>
  <c r="G111"/>
  <c r="M111" s="1"/>
  <c r="M110" s="1"/>
  <c r="I111"/>
  <c r="I110" s="1"/>
  <c r="K111"/>
  <c r="O111"/>
  <c r="O110" s="1"/>
  <c r="Q111"/>
  <c r="Q110" s="1"/>
  <c r="V111"/>
  <c r="G113"/>
  <c r="I113"/>
  <c r="K113"/>
  <c r="K112" s="1"/>
  <c r="M113"/>
  <c r="O113"/>
  <c r="Q113"/>
  <c r="V113"/>
  <c r="V112" s="1"/>
  <c r="G114"/>
  <c r="G112" s="1"/>
  <c r="I114"/>
  <c r="K114"/>
  <c r="M114"/>
  <c r="O114"/>
  <c r="O112" s="1"/>
  <c r="Q114"/>
  <c r="V114"/>
  <c r="G115"/>
  <c r="M115" s="1"/>
  <c r="I115"/>
  <c r="K115"/>
  <c r="O115"/>
  <c r="Q115"/>
  <c r="V115"/>
  <c r="G116"/>
  <c r="M116" s="1"/>
  <c r="I116"/>
  <c r="I112" s="1"/>
  <c r="K116"/>
  <c r="O116"/>
  <c r="Q116"/>
  <c r="Q112" s="1"/>
  <c r="V116"/>
  <c r="G117"/>
  <c r="I117"/>
  <c r="K117"/>
  <c r="M117"/>
  <c r="O117"/>
  <c r="Q117"/>
  <c r="V117"/>
  <c r="AE120"/>
  <c r="I20" i="1"/>
  <c r="I19"/>
  <c r="F43"/>
  <c r="G23" s="1"/>
  <c r="A23" s="1"/>
  <c r="G43"/>
  <c r="G25" s="1"/>
  <c r="A25" s="1"/>
  <c r="H40"/>
  <c r="H39"/>
  <c r="H43" s="1"/>
  <c r="I17" l="1"/>
  <c r="I16"/>
  <c r="I67"/>
  <c r="J55" s="1"/>
  <c r="H42"/>
  <c r="I42" s="1"/>
  <c r="G24"/>
  <c r="A24"/>
  <c r="A26"/>
  <c r="G26"/>
  <c r="G28"/>
  <c r="M112" i="12"/>
  <c r="M83"/>
  <c r="M13"/>
  <c r="M73"/>
  <c r="M72" s="1"/>
  <c r="M49"/>
  <c r="M47" s="1"/>
  <c r="M35"/>
  <c r="M27" s="1"/>
  <c r="M26"/>
  <c r="M20" s="1"/>
  <c r="M16"/>
  <c r="G110"/>
  <c r="AF120"/>
  <c r="I39" i="1"/>
  <c r="I43" s="1"/>
  <c r="J28"/>
  <c r="J26"/>
  <c r="G38"/>
  <c r="F38"/>
  <c r="J23"/>
  <c r="J24"/>
  <c r="J25"/>
  <c r="J27"/>
  <c r="E24"/>
  <c r="E26"/>
  <c r="I21" l="1"/>
  <c r="J53"/>
  <c r="J60"/>
  <c r="J62"/>
  <c r="J54"/>
  <c r="J65"/>
  <c r="J66"/>
  <c r="J64"/>
  <c r="J56"/>
  <c r="J57"/>
  <c r="J63"/>
  <c r="J61"/>
  <c r="J58"/>
  <c r="J59"/>
  <c r="A27"/>
  <c r="G29" s="1"/>
  <c r="G27" s="1"/>
  <c r="J42"/>
  <c r="J41"/>
  <c r="J39"/>
  <c r="J43" s="1"/>
  <c r="J67" l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<sst xmlns="http://schemas.openxmlformats.org/spreadsheetml/2006/main" count="703" uniqueCount="255">
  <si>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</si>
  <si>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</si>
  <si>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</si>
  <si>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</si>
  <si>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</si>
  <si>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</si>
  <si>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</si>
  <si>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</si>
  <si>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</si>
  <si>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</si>
  <si>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</si>
  <si>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</si>
  <si>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</si>
  <si>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</si>
  <si>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</si>
  <si>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</si>
  <si>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</si>
  <si>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</si>
  <si>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</si>
  <si>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</si>
  <si>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</si>
  <si>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</si>
  <si>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</si>
  <si>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</si>
  <si>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</si>
  <si>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</si>
  <si>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</si>
  <si>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</si>
  <si>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</si>
  <si>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</si>
  <si>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</si>
  <si>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</si>
  <si>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</si>
  <si>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</si>
  <si>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</si>
  <si>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</si>
  <si>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</si>
  <si>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</si>
  <si>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</si>
  <si>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</si>
  <si>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</si>
  <si>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</si>
  <si>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</si>
  <si>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</si>
  <si>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Objekt:</t>
  </si>
  <si>
    <t>Rozpočet:</t>
  </si>
  <si>
    <t>H233</t>
  </si>
  <si>
    <t>Oprava školky Dřevnovice</t>
  </si>
  <si>
    <t>Stavba</t>
  </si>
  <si>
    <t>Stavební objekt</t>
  </si>
  <si>
    <t>Celkem za stavbu</t>
  </si>
  <si>
    <t>CZK</t>
  </si>
  <si>
    <t>#POPS</t>
  </si>
  <si>
    <t>Popis stavby: H233 - Oprava školky Dřevnovice</t>
  </si>
  <si>
    <t>#POPO</t>
  </si>
  <si>
    <t>Popis objektu: 1 - 1</t>
  </si>
  <si>
    <t>#POPR</t>
  </si>
  <si>
    <t>Popis rozpočtu: 1 - 1</t>
  </si>
  <si>
    <t>Rekapitulace dílů</t>
  </si>
  <si>
    <t>Typ dílu</t>
  </si>
  <si>
    <t>416</t>
  </si>
  <si>
    <t>Podhledy a mezistropy montované lehké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</si>
  <si>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</si>
  <si>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</si>
  <si>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</si>
  <si>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</si>
  <si>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</si>
  <si>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</si>
  <si>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</si>
  <si>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</si>
  <si>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</si>
  <si>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</si>
  <si>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725</t>
  </si>
  <si>
    <t>Zařizovací předměty</t>
  </si>
  <si>
    <t>728</t>
  </si>
  <si>
    <t>Vzduchotechnika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</si>
  <si>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</si>
  <si>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</si>
  <si>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</si>
  <si>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</si>
  <si>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</si>
  <si>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</si>
  <si>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</si>
  <si>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</si>
  <si>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</si>
  <si>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</si>
  <si>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</si>
  <si>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</si>
  <si>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</si>
  <si>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</si>
  <si>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</si>
  <si>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</si>
  <si>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</si>
  <si>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</si>
  <si>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</si>
  <si>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</si>
  <si>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</si>
  <si>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</si>
  <si>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</si>
  <si>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</si>
  <si>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</si>
  <si>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</si>
  <si>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</si>
  <si>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</si>
  <si>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</si>
  <si>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</si>
  <si>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</si>
  <si>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</si>
  <si>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</si>
  <si>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</si>
  <si>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</si>
  <si>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</si>
  <si>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</si>
  <si>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</si>
  <si>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</si>
  <si>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</si>
  <si>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</si>
  <si>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</si>
  <si>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</si>
  <si>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</si>
  <si>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342264051RT3</t>
  </si>
  <si>
    <t>Podhledy na kovové konstrukci opláštěné deskami sádrokartonovými nosná konstrukce z profilů CD s přímým uchycením 1x deska, tloušťky 12,5 mm, impregnovaná, bez izolace</t>
  </si>
  <si>
    <t>m2</t>
  </si>
  <si>
    <t>801-1</t>
  </si>
  <si>
    <t>RTS 24/ I</t>
  </si>
  <si>
    <t>Práce</t>
  </si>
  <si>
    <t>Běžná</t>
  </si>
  <si>
    <t>POL1_</t>
  </si>
  <si>
    <t>2,5*4*1,3</t>
  </si>
  <si>
    <t>VV</t>
  </si>
  <si>
    <t>5*1*1,3</t>
  </si>
  <si>
    <t>2,6*5</t>
  </si>
  <si>
    <t>612421626R00</t>
  </si>
  <si>
    <t>Omítky vnitřní stěn vápenné nebo vápenocementové v podlaží i ve schodišti hladké</t>
  </si>
  <si>
    <t>27</t>
  </si>
  <si>
    <t>612425931R00</t>
  </si>
  <si>
    <t>Omítka vápenná vnitřního ostění omítkou štukovou</t>
  </si>
  <si>
    <t>801-4</t>
  </si>
  <si>
    <t>okenního nebo dveřního, z pomocného pracovního lešení o výšce podlahy do 1900 mm a pro zatížení do 1,5 kPa,</t>
  </si>
  <si>
    <t>SPI</t>
  </si>
  <si>
    <t>5*0,5</t>
  </si>
  <si>
    <t>622904121R00</t>
  </si>
  <si>
    <t xml:space="preserve">Očištění fasád ruční čištění ocelovým kartáčem,  </t>
  </si>
  <si>
    <t>95290111RR</t>
  </si>
  <si>
    <t>Vyčištění budov o výšce podlaží do 4 m</t>
  </si>
  <si>
    <t>Vlastní</t>
  </si>
  <si>
    <t>2,5*4</t>
  </si>
  <si>
    <t>5*1</t>
  </si>
  <si>
    <t>35</t>
  </si>
  <si>
    <t>95394111RR</t>
  </si>
  <si>
    <t>Oprava střechy</t>
  </si>
  <si>
    <t>soubor</t>
  </si>
  <si>
    <t>Indiv</t>
  </si>
  <si>
    <t>963016111R00</t>
  </si>
  <si>
    <t>Demontáž sádrokartonových a sádrovláknitých podhledů z desek bez minerální izolace, na jednoduché ocelové konstrukci, 1x opláštěné tl. 12,5 mm</t>
  </si>
  <si>
    <t>801-3</t>
  </si>
  <si>
    <t>965048515R00</t>
  </si>
  <si>
    <t>Broušení betonového povrchu do tloušťky 5 mm</t>
  </si>
  <si>
    <t>965081713RT1</t>
  </si>
  <si>
    <t>Bourání podlah z keramických dlaždic, tloušťky do 10 mm, plochy přes 1 m2</t>
  </si>
  <si>
    <t>bez podkladního lože, s jakoukoliv výplní spár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</si>
  <si>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</si>
  <si>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</si>
  <si>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978023411R00</t>
  </si>
  <si>
    <t>Vysekání, vyškrábání a vyčištění spár zdiva cihelného  mimo komínového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</si>
  <si>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</si>
  <si>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</si>
  <si>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</si>
  <si>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999281145R00</t>
  </si>
  <si>
    <t>Přesun hmot pro opravy a údržbu objektů pro opravy a údržbu dosavadních objektů včetně vnějších plášťů  výšky do 6 m, nošením</t>
  </si>
  <si>
    <t>t</t>
  </si>
  <si>
    <t>Přesun hmot</t>
  </si>
  <si>
    <t>POL7_</t>
  </si>
  <si>
    <t>oborů 801, 803, 811 a 812</t>
  </si>
  <si>
    <t>713111111RV9</t>
  </si>
  <si>
    <t>Montáž tepelné izolace stropů tepelná izolace stropů kladená vrchem volně, dvouvrstvá, z minerálnách vláken, tloušťky 100 mm 2x</t>
  </si>
  <si>
    <t>800-713</t>
  </si>
  <si>
    <t>713101122R00</t>
  </si>
  <si>
    <t>Odstranění tepelné izolace z desek, lamel, rohoží, pásů a foukané izolace stropů a podhledů, volně uložené, z minerálních desek, lamel, rohoží a pásů, tloušťky od 100 mm do 200 mm</t>
  </si>
  <si>
    <t>713134211RR</t>
  </si>
  <si>
    <t>Montáž parozábrany podhledů včetně dodávky</t>
  </si>
  <si>
    <t>76579930RR</t>
  </si>
  <si>
    <t>Demontáž fólie</t>
  </si>
  <si>
    <t>998713202R00</t>
  </si>
  <si>
    <t>Přesun hmot pro izolace tepelné v objektech výšky do 12 m</t>
  </si>
  <si>
    <t>50 m vodorovně</t>
  </si>
  <si>
    <t>725019101R00</t>
  </si>
  <si>
    <t>Výlevka diturvitová s plastovou mřížkou, stojící</t>
  </si>
  <si>
    <t>800-721</t>
  </si>
  <si>
    <t>725330820R00</t>
  </si>
  <si>
    <t>Demontáž výlevek diturvitových</t>
  </si>
  <si>
    <t>bez výtokových armatur a bez nádrže a splachovacího potrubí,</t>
  </si>
  <si>
    <t>725825111RT1</t>
  </si>
  <si>
    <t>Baterie umyvadlové a dřezové umyvadlová, nástěnná, ruční ovládání, standardní, včetně dodávky materiálu</t>
  </si>
  <si>
    <t>kus</t>
  </si>
  <si>
    <t>725820801R00</t>
  </si>
  <si>
    <t>Demontáž baterií nástěnných do G 3/4"</t>
  </si>
  <si>
    <t>72841 RR</t>
  </si>
  <si>
    <t>Pronájem vysoušeče</t>
  </si>
  <si>
    <t>den</t>
  </si>
  <si>
    <t>72841461RR</t>
  </si>
  <si>
    <t>Digestoř pro dva sporáky, dodávka + montáž</t>
  </si>
  <si>
    <t>7667110RR</t>
  </si>
  <si>
    <t>Montáž + dodávka plastových dveří vnitřních</t>
  </si>
  <si>
    <t>m</t>
  </si>
  <si>
    <t>76682512RR</t>
  </si>
  <si>
    <t>Montáž + dodávka kuchyňské linky</t>
  </si>
  <si>
    <t>771101210RT1</t>
  </si>
  <si>
    <t>Příprava podkladu pod dlažby penetrace podkladu pod dlažby</t>
  </si>
  <si>
    <t>800-771</t>
  </si>
  <si>
    <t>771575109R00</t>
  </si>
  <si>
    <t>Montáž podlah z dlaždic keramických 300 x 300 mm, režných nebo glazovaných, hladkých, kladených do flexibilního tmele</t>
  </si>
  <si>
    <t>59764203RR</t>
  </si>
  <si>
    <t>Dlažba keramická</t>
  </si>
  <si>
    <t>Specifikace</t>
  </si>
  <si>
    <t>POL3_</t>
  </si>
  <si>
    <t>15*1,05</t>
  </si>
  <si>
    <t>998771201R00</t>
  </si>
  <si>
    <t>Přesun hmot pro podlahy z dlaždic v objektech výšky do 6 m</t>
  </si>
  <si>
    <t>781101210RT1</t>
  </si>
  <si>
    <t>Příprava podkladu pod obklady penetrace podkladu pod obklady</t>
  </si>
  <si>
    <t>781475114R00</t>
  </si>
  <si>
    <t>Montáž obkladů vnitřních z dlaždic keramických kladených do tmele 200 x 200 mm,  , kladených do flexibilního tmele</t>
  </si>
  <si>
    <t>59761RR</t>
  </si>
  <si>
    <t>Obklad keramický</t>
  </si>
  <si>
    <t>27*1,05</t>
  </si>
  <si>
    <t>998781102R00</t>
  </si>
  <si>
    <t>Přesun hmot pro obklady keramické v objektech výšky do 12 m</t>
  </si>
  <si>
    <t>784191101R00</t>
  </si>
  <si>
    <t>Příprava povrchu Penetrace (napouštění) podkladu disperzní, jednonásobná</t>
  </si>
  <si>
    <t>800-784</t>
  </si>
  <si>
    <t>(2,5+4)*2,5*2</t>
  </si>
  <si>
    <t>(5+1)*2,5*2</t>
  </si>
  <si>
    <t>(2,6+5)*3,3*2</t>
  </si>
  <si>
    <t>-13,925</t>
  </si>
  <si>
    <t>784195412R00</t>
  </si>
  <si>
    <t>Malby z malířských směsí otěruvzdorných,  , bělost 92 %, dvojnásobné</t>
  </si>
  <si>
    <t>2101900RR</t>
  </si>
  <si>
    <t>Elektroinstalace</t>
  </si>
  <si>
    <t>979011211R00</t>
  </si>
  <si>
    <t>Svislá doprava suti a vybouraných hmot nošením za prvé podlaží nad základním podlažím</t>
  </si>
  <si>
    <t>Přesun suti</t>
  </si>
  <si>
    <t>POL8_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</si>
  <si>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</si>
  <si>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</si>
  <si>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</si>
  <si>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</si>
  <si>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979990107R00</t>
  </si>
  <si>
    <t>Poplatek za uložení, směs betonu, cihel a dřeva,  , skupina 17 09 04 z Katalogu odpadů</t>
  </si>
  <si>
    <t>979088212R00</t>
  </si>
  <si>
    <t>Nakládání suti a vybouraných hmot nakládání suti a vybouraných hmot na dopravní prostředky pro vodorovné přemístění</t>
  </si>
  <si>
    <t>800-2</t>
  </si>
  <si>
    <t>na dopravní prostředky pro vodorovné přemístění,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</si>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</sst>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F6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0"/>
  <sheetViews>
    <sheetView showGridLines="0" tabSelected="1" topLeftCell="B23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2" t="s">
        <v>22</v>
      </c>
      <c r="C2" s="113"/>
      <c r="D2" s="114" t="s">
        <v>46</v>
      </c>
      <c r="E2" s="115" t="s">
        <v>47</v>
      </c>
      <c r="F2" s="116"/>
      <c r="G2" s="116"/>
      <c r="H2" s="116"/>
      <c r="I2" s="116"/>
      <c r="J2" s="117"/>
      <c r="O2" s="1"/>
    </row>
    <row r="3" spans="1:15" ht="27" customHeight="1">
      <c r="A3" s="2"/>
      <c r="B3" s="118" t="s">
        <v>44</v>
      </c>
      <c r="C3" s="113"/>
      <c r="D3" s="119" t="s">
        <v>43</v>
      </c>
      <c r="E3" s="120" t="s">
        <v>43</v>
      </c>
      <c r="F3" s="121"/>
      <c r="G3" s="121"/>
      <c r="H3" s="121"/>
      <c r="I3" s="121"/>
      <c r="J3" s="122"/>
    </row>
    <row r="4" spans="1:15" ht="23.25" customHeight="1">
      <c r="A4" s="111">
        <v>4460</v>
      </c>
      <c r="B4" s="123" t="s">
        <v>45</v>
      </c>
      <c r="C4" s="124"/>
      <c r="D4" s="125" t="s">
        <v>43</v>
      </c>
      <c r="E4" s="126" t="s">
        <v>43</v>
      </c>
      <c r="F4" s="127"/>
      <c r="G4" s="127"/>
      <c r="H4" s="127"/>
      <c r="I4" s="127"/>
      <c r="J4" s="128"/>
    </row>
    <row r="5" spans="1:15" ht="24" customHeight="1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SUMIF(F53:F66,A16,I53:I66)+SUMIF(F53:F66,"PSU",I53:I66)</f>
        <v>0</v>
      </c>
      <c r="J16" s="85"/>
    </row>
    <row r="17" spans="1:10" ht="23.25" customHeight="1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SUMIF(F53:F66,A17,I53:I66)</f>
        <v>0</v>
      </c>
      <c r="J17" s="85"/>
    </row>
    <row r="18" spans="1:10" ht="23.25" customHeight="1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SUMIF(F53:F66,A18,I53:I66)</f>
        <v>0</v>
      </c>
      <c r="J18" s="85"/>
    </row>
    <row r="19" spans="1:10" ht="23.25" customHeight="1">
      <c r="A19" s="196" t="s">
        <v>89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SUMIF(F53:F66,A19,I53:I66)</f>
        <v>0</v>
      </c>
      <c r="J19" s="85"/>
    </row>
    <row r="20" spans="1:10" ht="23.25" customHeight="1">
      <c r="A20" s="196" t="s">
        <v>90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SUMIF(F53:F66,A20,I53:I66)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51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>
      <c r="A39" s="136">
        <v>1</v>
      </c>
      <c r="B39" s="146" t="s">
        <v>48</v>
      </c>
      <c r="C39" s="147"/>
      <c r="D39" s="147"/>
      <c r="E39" s="147"/>
      <c r="F39" s="148">
        <f>'1 1 Pol'!AE120</f>
        <v>0</v>
      </c>
      <c r="G39" s="149">
        <f>'1 1 Pol'!AF120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>
      <c r="A40" s="136">
        <v>2</v>
      </c>
      <c r="B40" s="152"/>
      <c r="C40" s="153" t="s">
        <v>49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>
      <c r="A41" s="136">
        <v>2</v>
      </c>
      <c r="B41" s="152" t="s">
        <v>43</v>
      </c>
      <c r="C41" s="153" t="s">
        <v>43</v>
      </c>
      <c r="D41" s="153"/>
      <c r="E41" s="153"/>
      <c r="F41" s="154">
        <f>'1 1 Pol'!AE120</f>
        <v>0</v>
      </c>
      <c r="G41" s="155">
        <f>'1 1 Pol'!AF120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>
      <c r="A42" s="136">
        <v>3</v>
      </c>
      <c r="B42" s="157" t="s">
        <v>43</v>
      </c>
      <c r="C42" s="147" t="s">
        <v>43</v>
      </c>
      <c r="D42" s="147"/>
      <c r="E42" s="147"/>
      <c r="F42" s="158">
        <f>'1 1 Pol'!AE120</f>
        <v>0</v>
      </c>
      <c r="G42" s="150">
        <f>'1 1 Pol'!AF120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>
      <c r="A43" s="136"/>
      <c r="B43" s="159" t="s">
        <v>50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>
      <c r="A45" t="s">
        <v>52</v>
      </c>
      <c r="B45" t="s">
        <v>53</v>
      </c>
    </row>
    <row r="46" spans="1:10">
      <c r="A46" t="s">
        <v>54</v>
      </c>
      <c r="B46" t="s">
        <v>55</v>
      </c>
    </row>
    <row r="47" spans="1:10">
      <c r="A47" t="s">
        <v>56</v>
      </c>
      <c r="B47" t="s">
        <v>57</v>
      </c>
    </row>
    <row r="50" spans="1:10" ht="15.75">
      <c r="B50" s="175" t="s">
        <v>58</v>
      </c>
    </row>
    <row r="52" spans="1:10" ht="25.5" customHeight="1">
      <c r="A52" s="177"/>
      <c r="B52" s="180" t="s">
        <v>17</v>
      </c>
      <c r="C52" s="180" t="s">
        <v>5</v>
      </c>
      <c r="D52" s="181"/>
      <c r="E52" s="181"/>
      <c r="F52" s="182" t="s">
        <v>59</v>
      </c>
      <c r="G52" s="182"/>
      <c r="H52" s="182"/>
      <c r="I52" s="182" t="s">
        <v>29</v>
      </c>
      <c r="J52" s="182" t="s">
        <v>0</v>
      </c>
    </row>
    <row r="53" spans="1:10" ht="36.75" customHeight="1">
      <c r="A53" s="178"/>
      <c r="B53" s="183" t="s">
        <v>60</v>
      </c>
      <c r="C53" s="184" t="s">
        <v>61</v>
      </c>
      <c r="D53" s="185"/>
      <c r="E53" s="185"/>
      <c r="F53" s="192" t="s">
        <v>24</v>
      </c>
      <c r="G53" s="193"/>
      <c r="H53" s="193"/>
      <c r="I53" s="193">
        <f>'1 1 Pol'!G8</f>
        <v>0</v>
      </c>
      <c r="J53" s="189" t="str">
        <f>IF(I67=0,"",I53/I67*100)</f>
        <v/>
      </c>
    </row>
    <row r="54" spans="1:10" ht="36.75" customHeight="1">
      <c r="A54" s="178"/>
      <c r="B54" s="183" t="s">
        <v>62</v>
      </c>
      <c r="C54" s="184" t="s">
        <v>63</v>
      </c>
      <c r="D54" s="185"/>
      <c r="E54" s="185"/>
      <c r="F54" s="192" t="s">
        <v>24</v>
      </c>
      <c r="G54" s="193"/>
      <c r="H54" s="193"/>
      <c r="I54" s="193">
        <f>'1 1 Pol'!G13</f>
        <v>0</v>
      </c>
      <c r="J54" s="189" t="str">
        <f>IF(I67=0,"",I54/I67*100)</f>
        <v/>
      </c>
    </row>
    <row r="55" spans="1:10" ht="36.75" customHeight="1">
      <c r="A55" s="178"/>
      <c r="B55" s="183" t="s">
        <v>64</v>
      </c>
      <c r="C55" s="184" t="s">
        <v>65</v>
      </c>
      <c r="D55" s="185"/>
      <c r="E55" s="185"/>
      <c r="F55" s="192" t="s">
        <v>24</v>
      </c>
      <c r="G55" s="193"/>
      <c r="H55" s="193"/>
      <c r="I55" s="193">
        <f>'1 1 Pol'!G20</f>
        <v>0</v>
      </c>
      <c r="J55" s="189" t="str">
        <f>IF(I67=0,"",I55/I67*100)</f>
        <v/>
      </c>
    </row>
    <row r="56" spans="1:10" ht="36.75" customHeight="1">
      <c r="A56" s="178"/>
      <c r="B56" s="183" t="s">
        <v>66</v>
      </c>
      <c r="C56" s="184" t="s">
        <v>67</v>
      </c>
      <c r="D56" s="185"/>
      <c r="E56" s="185"/>
      <c r="F56" s="192" t="s">
        <v>24</v>
      </c>
      <c r="G56" s="193"/>
      <c r="H56" s="193"/>
      <c r="I56" s="193">
        <f>'1 1 Pol'!G27</f>
        <v>0</v>
      </c>
      <c r="J56" s="189" t="str">
        <f>IF(I67=0,"",I56/I67*100)</f>
        <v/>
      </c>
    </row>
    <row r="57" spans="1:10" ht="36.75" customHeight="1">
      <c r="A57" s="178"/>
      <c r="B57" s="183" t="s">
        <v>68</v>
      </c>
      <c r="C57" s="184" t="s">
        <v>69</v>
      </c>
      <c r="D57" s="185"/>
      <c r="E57" s="185"/>
      <c r="F57" s="192" t="s">
        <v>24</v>
      </c>
      <c r="G57" s="193"/>
      <c r="H57" s="193"/>
      <c r="I57" s="193">
        <f>'1 1 Pol'!G44</f>
        <v>0</v>
      </c>
      <c r="J57" s="189" t="str">
        <f>IF(I67=0,"",I57/I67*100)</f>
        <v/>
      </c>
    </row>
    <row r="58" spans="1:10" ht="36.75" customHeight="1">
      <c r="A58" s="178"/>
      <c r="B58" s="183" t="s">
        <v>70</v>
      </c>
      <c r="C58" s="184" t="s">
        <v>71</v>
      </c>
      <c r="D58" s="185"/>
      <c r="E58" s="185"/>
      <c r="F58" s="192" t="s">
        <v>25</v>
      </c>
      <c r="G58" s="193"/>
      <c r="H58" s="193"/>
      <c r="I58" s="193">
        <f>'1 1 Pol'!G47</f>
        <v>0</v>
      </c>
      <c r="J58" s="189" t="str">
        <f>IF(I67=0,"",I58/I67*100)</f>
        <v/>
      </c>
    </row>
    <row r="59" spans="1:10" ht="36.75" customHeight="1">
      <c r="A59" s="178"/>
      <c r="B59" s="183" t="s">
        <v>72</v>
      </c>
      <c r="C59" s="184" t="s">
        <v>73</v>
      </c>
      <c r="D59" s="185"/>
      <c r="E59" s="185"/>
      <c r="F59" s="192" t="s">
        <v>25</v>
      </c>
      <c r="G59" s="193"/>
      <c r="H59" s="193"/>
      <c r="I59" s="193">
        <f>'1 1 Pol'!G60</f>
        <v>0</v>
      </c>
      <c r="J59" s="189" t="str">
        <f>IF(I67=0,"",I59/I67*100)</f>
        <v/>
      </c>
    </row>
    <row r="60" spans="1:10" ht="36.75" customHeight="1">
      <c r="A60" s="178"/>
      <c r="B60" s="183" t="s">
        <v>74</v>
      </c>
      <c r="C60" s="184" t="s">
        <v>75</v>
      </c>
      <c r="D60" s="185"/>
      <c r="E60" s="185"/>
      <c r="F60" s="192" t="s">
        <v>25</v>
      </c>
      <c r="G60" s="193"/>
      <c r="H60" s="193"/>
      <c r="I60" s="193">
        <f>'1 1 Pol'!G66</f>
        <v>0</v>
      </c>
      <c r="J60" s="189" t="str">
        <f>IF(I67=0,"",I60/I67*100)</f>
        <v/>
      </c>
    </row>
    <row r="61" spans="1:10" ht="36.75" customHeight="1">
      <c r="A61" s="178"/>
      <c r="B61" s="183" t="s">
        <v>76</v>
      </c>
      <c r="C61" s="184" t="s">
        <v>77</v>
      </c>
      <c r="D61" s="185"/>
      <c r="E61" s="185"/>
      <c r="F61" s="192" t="s">
        <v>25</v>
      </c>
      <c r="G61" s="193"/>
      <c r="H61" s="193"/>
      <c r="I61" s="193">
        <f>'1 1 Pol'!G69</f>
        <v>0</v>
      </c>
      <c r="J61" s="189" t="str">
        <f>IF(I67=0,"",I61/I67*100)</f>
        <v/>
      </c>
    </row>
    <row r="62" spans="1:10" ht="36.75" customHeight="1">
      <c r="A62" s="178"/>
      <c r="B62" s="183" t="s">
        <v>78</v>
      </c>
      <c r="C62" s="184" t="s">
        <v>79</v>
      </c>
      <c r="D62" s="185"/>
      <c r="E62" s="185"/>
      <c r="F62" s="192" t="s">
        <v>25</v>
      </c>
      <c r="G62" s="193"/>
      <c r="H62" s="193"/>
      <c r="I62" s="193">
        <f>'1 1 Pol'!G72</f>
        <v>0</v>
      </c>
      <c r="J62" s="189" t="str">
        <f>IF(I67=0,"",I62/I67*100)</f>
        <v/>
      </c>
    </row>
    <row r="63" spans="1:10" ht="36.75" customHeight="1">
      <c r="A63" s="178"/>
      <c r="B63" s="183" t="s">
        <v>80</v>
      </c>
      <c r="C63" s="184" t="s">
        <v>81</v>
      </c>
      <c r="D63" s="185"/>
      <c r="E63" s="185"/>
      <c r="F63" s="192" t="s">
        <v>25</v>
      </c>
      <c r="G63" s="193"/>
      <c r="H63" s="193"/>
      <c r="I63" s="193">
        <f>'1 1 Pol'!G83</f>
        <v>0</v>
      </c>
      <c r="J63" s="189" t="str">
        <f>IF(I67=0,"",I63/I67*100)</f>
        <v/>
      </c>
    </row>
    <row r="64" spans="1:10" ht="36.75" customHeight="1">
      <c r="A64" s="178"/>
      <c r="B64" s="183" t="s">
        <v>82</v>
      </c>
      <c r="C64" s="184" t="s">
        <v>83</v>
      </c>
      <c r="D64" s="185"/>
      <c r="E64" s="185"/>
      <c r="F64" s="192" t="s">
        <v>25</v>
      </c>
      <c r="G64" s="193"/>
      <c r="H64" s="193"/>
      <c r="I64" s="193">
        <f>'1 1 Pol'!G91</f>
        <v>0</v>
      </c>
      <c r="J64" s="189" t="str">
        <f>IF(I67=0,"",I64/I67*100)</f>
        <v/>
      </c>
    </row>
    <row r="65" spans="1:10" ht="36.75" customHeight="1">
      <c r="A65" s="178"/>
      <c r="B65" s="183" t="s">
        <v>84</v>
      </c>
      <c r="C65" s="184" t="s">
        <v>85</v>
      </c>
      <c r="D65" s="185"/>
      <c r="E65" s="185"/>
      <c r="F65" s="192" t="s">
        <v>26</v>
      </c>
      <c r="G65" s="193"/>
      <c r="H65" s="193"/>
      <c r="I65" s="193">
        <f>'1 1 Pol'!G110</f>
        <v>0</v>
      </c>
      <c r="J65" s="189" t="str">
        <f>IF(I67=0,"",I65/I67*100)</f>
        <v/>
      </c>
    </row>
    <row r="66" spans="1:10" ht="36.75" customHeight="1">
      <c r="A66" s="178"/>
      <c r="B66" s="183" t="s">
        <v>86</v>
      </c>
      <c r="C66" s="184" t="s">
        <v>87</v>
      </c>
      <c r="D66" s="185"/>
      <c r="E66" s="185"/>
      <c r="F66" s="192" t="s">
        <v>88</v>
      </c>
      <c r="G66" s="193"/>
      <c r="H66" s="193"/>
      <c r="I66" s="193">
        <f>'1 1 Pol'!G112</f>
        <v>0</v>
      </c>
      <c r="J66" s="189" t="str">
        <f>IF(I67=0,"",I66/I67*100)</f>
        <v/>
      </c>
    </row>
    <row r="67" spans="1:10" ht="25.5" customHeight="1">
      <c r="A67" s="179"/>
      <c r="B67" s="186" t="s">
        <v>1</v>
      </c>
      <c r="C67" s="187"/>
      <c r="D67" s="188"/>
      <c r="E67" s="188"/>
      <c r="F67" s="194"/>
      <c r="G67" s="195"/>
      <c r="H67" s="195"/>
      <c r="I67" s="195">
        <f>SUM(I53:I66)</f>
        <v>0</v>
      </c>
      <c r="J67" s="190">
        <f>SUM(J53:J66)</f>
        <v>0</v>
      </c>
    </row>
    <row r="68" spans="1:10">
      <c r="F68" s="135"/>
      <c r="G68" s="135"/>
      <c r="H68" s="135"/>
      <c r="I68" s="135"/>
      <c r="J68" s="191"/>
    </row>
    <row r="69" spans="1:10">
      <c r="F69" s="135"/>
      <c r="G69" s="135"/>
      <c r="H69" s="135"/>
      <c r="I69" s="135"/>
      <c r="J69" s="191"/>
    </row>
    <row r="70" spans="1:10">
      <c r="F70" s="135"/>
      <c r="G70" s="135"/>
      <c r="H70" s="135"/>
      <c r="I70" s="135"/>
      <c r="J70" s="191"/>
    </row>
  </sheetData>
  <sheetProtection password="DF6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>
      <c r="A4" s="50" t="s">
        <v>9</v>
      </c>
      <c r="B4" s="49"/>
      <c r="C4" s="109"/>
      <c r="D4" s="109"/>
      <c r="E4" s="109"/>
      <c r="F4" s="109"/>
      <c r="G4" s="110"/>
    </row>
    <row r="5" spans="1:7">
      <c r="B5" s="4"/>
      <c r="C5" s="5"/>
      <c r="D5" s="6"/>
    </row>
  </sheetData>
  <sheetProtection password="DF6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97" t="s">
        <v>91</v>
      </c>
      <c r="B1" s="197"/>
      <c r="C1" s="197"/>
      <c r="D1" s="197"/>
      <c r="E1" s="197"/>
      <c r="F1" s="197"/>
      <c r="G1" s="197"/>
      <c r="AG1" t="s">
        <v>92</v>
      </c>
    </row>
    <row r="2" spans="1:60" ht="24.95" customHeight="1">
      <c r="A2" s="198" t="s">
        <v>7</v>
      </c>
      <c r="B2" s="49" t="s">
        <v>46</v>
      </c>
      <c r="C2" s="201" t="s">
        <v>47</v>
      </c>
      <c r="D2" s="199"/>
      <c r="E2" s="199"/>
      <c r="F2" s="199"/>
      <c r="G2" s="200"/>
      <c r="AG2" t="s">
        <v>93</v>
      </c>
    </row>
    <row r="3" spans="1:60" ht="24.95" customHeight="1">
      <c r="A3" s="198" t="s">
        <v>8</v>
      </c>
      <c r="B3" s="49" t="s">
        <v>43</v>
      </c>
      <c r="C3" s="201" t="s">
        <v>43</v>
      </c>
      <c r="D3" s="199"/>
      <c r="E3" s="199"/>
      <c r="F3" s="199"/>
      <c r="G3" s="200"/>
      <c r="AC3" s="176" t="s">
        <v>93</v>
      </c>
      <c r="AG3" t="s">
        <v>94</v>
      </c>
    </row>
    <row r="4" spans="1:60" ht="24.95" customHeight="1">
      <c r="A4" s="202" t="s">
        <v>9</v>
      </c>
      <c r="B4" s="203" t="s">
        <v>43</v>
      </c>
      <c r="C4" s="204" t="s">
        <v>43</v>
      </c>
      <c r="D4" s="205"/>
      <c r="E4" s="205"/>
      <c r="F4" s="205"/>
      <c r="G4" s="206"/>
      <c r="AG4" t="s">
        <v>95</v>
      </c>
    </row>
    <row r="5" spans="1:60">
      <c r="D5" s="10"/>
    </row>
    <row r="6" spans="1:60" ht="38.25">
      <c r="A6" s="208" t="s">
        <v>96</v>
      </c>
      <c r="B6" s="210" t="s">
        <v>97</v>
      </c>
      <c r="C6" s="210" t="s">
        <v>98</v>
      </c>
      <c r="D6" s="209" t="s">
        <v>99</v>
      </c>
      <c r="E6" s="208" t="s">
        <v>100</v>
      </c>
      <c r="F6" s="207" t="s">
        <v>101</v>
      </c>
      <c r="G6" s="208" t="s">
        <v>29</v>
      </c>
      <c r="H6" s="211" t="s">
        <v>30</v>
      </c>
      <c r="I6" s="211" t="s">
        <v>102</v>
      </c>
      <c r="J6" s="211" t="s">
        <v>31</v>
      </c>
      <c r="K6" s="211" t="s">
        <v>103</v>
      </c>
      <c r="L6" s="211" t="s">
        <v>104</v>
      </c>
      <c r="M6" s="211" t="s">
        <v>105</v>
      </c>
      <c r="N6" s="211" t="s">
        <v>106</v>
      </c>
      <c r="O6" s="211" t="s">
        <v>107</v>
      </c>
      <c r="P6" s="211" t="s">
        <v>108</v>
      </c>
      <c r="Q6" s="211" t="s">
        <v>109</v>
      </c>
      <c r="R6" s="211" t="s">
        <v>110</v>
      </c>
      <c r="S6" s="211" t="s">
        <v>111</v>
      </c>
      <c r="T6" s="211" t="s">
        <v>112</v>
      </c>
      <c r="U6" s="211" t="s">
        <v>113</v>
      </c>
      <c r="V6" s="211" t="s">
        <v>114</v>
      </c>
      <c r="W6" s="211" t="s">
        <v>115</v>
      </c>
      <c r="X6" s="211" t="s">
        <v>116</v>
      </c>
      <c r="Y6" s="211" t="s">
        <v>117</v>
      </c>
    </row>
    <row r="7" spans="1:60" hidden="1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>
      <c r="A8" s="228" t="s">
        <v>118</v>
      </c>
      <c r="B8" s="229" t="s">
        <v>60</v>
      </c>
      <c r="C8" s="253" t="s">
        <v>61</v>
      </c>
      <c r="D8" s="230"/>
      <c r="E8" s="231"/>
      <c r="F8" s="232"/>
      <c r="G8" s="232">
        <f>SUMIF(AG9:AG12,"&lt;&gt;NOR",G9:G12)</f>
        <v>0</v>
      </c>
      <c r="H8" s="232"/>
      <c r="I8" s="232">
        <f>SUM(I9:I12)</f>
        <v>0</v>
      </c>
      <c r="J8" s="232"/>
      <c r="K8" s="232">
        <f>SUM(K9:K12)</f>
        <v>0</v>
      </c>
      <c r="L8" s="232"/>
      <c r="M8" s="232">
        <f>SUM(M9:M12)</f>
        <v>0</v>
      </c>
      <c r="N8" s="231"/>
      <c r="O8" s="231">
        <f>SUM(O9:O12)</f>
        <v>0.39</v>
      </c>
      <c r="P8" s="231"/>
      <c r="Q8" s="231">
        <f>SUM(Q9:Q12)</f>
        <v>0</v>
      </c>
      <c r="R8" s="232"/>
      <c r="S8" s="232"/>
      <c r="T8" s="233"/>
      <c r="U8" s="227"/>
      <c r="V8" s="227">
        <f>SUM(V9:V12)</f>
        <v>32.83</v>
      </c>
      <c r="W8" s="227"/>
      <c r="X8" s="227"/>
      <c r="Y8" s="227"/>
      <c r="AG8" t="s">
        <v>119</v>
      </c>
    </row>
    <row r="9" spans="1:60" ht="33.75" outlineLevel="1">
      <c r="A9" s="235">
        <v>1</v>
      </c>
      <c r="B9" s="236" t="s">
        <v>120</v>
      </c>
      <c r="C9" s="254" t="s">
        <v>121</v>
      </c>
      <c r="D9" s="237" t="s">
        <v>122</v>
      </c>
      <c r="E9" s="238">
        <v>32.5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1.2149999999999999E-2</v>
      </c>
      <c r="O9" s="238">
        <f>ROUND(E9*N9,2)</f>
        <v>0.39</v>
      </c>
      <c r="P9" s="238">
        <v>0</v>
      </c>
      <c r="Q9" s="238">
        <f>ROUND(E9*P9,2)</f>
        <v>0</v>
      </c>
      <c r="R9" s="240" t="s">
        <v>123</v>
      </c>
      <c r="S9" s="240" t="s">
        <v>124</v>
      </c>
      <c r="T9" s="241" t="s">
        <v>124</v>
      </c>
      <c r="U9" s="223">
        <v>1.01</v>
      </c>
      <c r="V9" s="223">
        <f>ROUND(E9*U9,2)</f>
        <v>32.83</v>
      </c>
      <c r="W9" s="223"/>
      <c r="X9" s="223" t="s">
        <v>125</v>
      </c>
      <c r="Y9" s="223" t="s">
        <v>126</v>
      </c>
      <c r="Z9" s="212"/>
      <c r="AA9" s="212"/>
      <c r="AB9" s="212"/>
      <c r="AC9" s="212"/>
      <c r="AD9" s="212"/>
      <c r="AE9" s="212"/>
      <c r="AF9" s="212"/>
      <c r="AG9" s="212" t="s">
        <v>127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>
      <c r="A10" s="219"/>
      <c r="B10" s="220"/>
      <c r="C10" s="255" t="s">
        <v>128</v>
      </c>
      <c r="D10" s="225"/>
      <c r="E10" s="226">
        <v>13</v>
      </c>
      <c r="F10" s="223"/>
      <c r="G10" s="223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2"/>
      <c r="AA10" s="212"/>
      <c r="AB10" s="212"/>
      <c r="AC10" s="212"/>
      <c r="AD10" s="212"/>
      <c r="AE10" s="212"/>
      <c r="AF10" s="212"/>
      <c r="AG10" s="212" t="s">
        <v>129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>
      <c r="A11" s="219"/>
      <c r="B11" s="220"/>
      <c r="C11" s="255" t="s">
        <v>130</v>
      </c>
      <c r="D11" s="225"/>
      <c r="E11" s="226">
        <v>6.5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2"/>
      <c r="AA11" s="212"/>
      <c r="AB11" s="212"/>
      <c r="AC11" s="212"/>
      <c r="AD11" s="212"/>
      <c r="AE11" s="212"/>
      <c r="AF11" s="212"/>
      <c r="AG11" s="212" t="s">
        <v>129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>
      <c r="A12" s="219"/>
      <c r="B12" s="220"/>
      <c r="C12" s="255" t="s">
        <v>131</v>
      </c>
      <c r="D12" s="225"/>
      <c r="E12" s="226">
        <v>13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2"/>
      <c r="AA12" s="212"/>
      <c r="AB12" s="212"/>
      <c r="AC12" s="212"/>
      <c r="AD12" s="212"/>
      <c r="AE12" s="212"/>
      <c r="AF12" s="212"/>
      <c r="AG12" s="212" t="s">
        <v>129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>
      <c r="A13" s="228" t="s">
        <v>118</v>
      </c>
      <c r="B13" s="229" t="s">
        <v>62</v>
      </c>
      <c r="C13" s="253" t="s">
        <v>63</v>
      </c>
      <c r="D13" s="230"/>
      <c r="E13" s="231"/>
      <c r="F13" s="232"/>
      <c r="G13" s="232">
        <f>SUMIF(AG14:AG19,"&lt;&gt;NOR",G14:G19)</f>
        <v>0</v>
      </c>
      <c r="H13" s="232"/>
      <c r="I13" s="232">
        <f>SUM(I14:I19)</f>
        <v>0</v>
      </c>
      <c r="J13" s="232"/>
      <c r="K13" s="232">
        <f>SUM(K14:K19)</f>
        <v>0</v>
      </c>
      <c r="L13" s="232"/>
      <c r="M13" s="232">
        <f>SUM(M14:M19)</f>
        <v>0</v>
      </c>
      <c r="N13" s="231"/>
      <c r="O13" s="231">
        <f>SUM(O14:O19)</f>
        <v>1.3199999999999998</v>
      </c>
      <c r="P13" s="231"/>
      <c r="Q13" s="231">
        <f>SUM(Q14:Q19)</f>
        <v>0</v>
      </c>
      <c r="R13" s="232"/>
      <c r="S13" s="232"/>
      <c r="T13" s="233"/>
      <c r="U13" s="227"/>
      <c r="V13" s="227">
        <f>SUM(V14:V19)</f>
        <v>30.75</v>
      </c>
      <c r="W13" s="227"/>
      <c r="X13" s="227"/>
      <c r="Y13" s="227"/>
      <c r="AG13" t="s">
        <v>119</v>
      </c>
    </row>
    <row r="14" spans="1:60" outlineLevel="1">
      <c r="A14" s="235">
        <v>2</v>
      </c>
      <c r="B14" s="236" t="s">
        <v>132</v>
      </c>
      <c r="C14" s="254" t="s">
        <v>133</v>
      </c>
      <c r="D14" s="237" t="s">
        <v>122</v>
      </c>
      <c r="E14" s="238">
        <v>27</v>
      </c>
      <c r="F14" s="239"/>
      <c r="G14" s="240">
        <f>ROUND(E14*F14,2)</f>
        <v>0</v>
      </c>
      <c r="H14" s="239"/>
      <c r="I14" s="240">
        <f>ROUND(E14*H14,2)</f>
        <v>0</v>
      </c>
      <c r="J14" s="239"/>
      <c r="K14" s="240">
        <f>ROUND(E14*J14,2)</f>
        <v>0</v>
      </c>
      <c r="L14" s="240">
        <v>21</v>
      </c>
      <c r="M14" s="240">
        <f>G14*(1+L14/100)</f>
        <v>0</v>
      </c>
      <c r="N14" s="238">
        <v>4.4139999999999999E-2</v>
      </c>
      <c r="O14" s="238">
        <f>ROUND(E14*N14,2)</f>
        <v>1.19</v>
      </c>
      <c r="P14" s="238">
        <v>0</v>
      </c>
      <c r="Q14" s="238">
        <f>ROUND(E14*P14,2)</f>
        <v>0</v>
      </c>
      <c r="R14" s="240" t="s">
        <v>123</v>
      </c>
      <c r="S14" s="240" t="s">
        <v>124</v>
      </c>
      <c r="T14" s="241" t="s">
        <v>124</v>
      </c>
      <c r="U14" s="223">
        <v>0.6</v>
      </c>
      <c r="V14" s="223">
        <f>ROUND(E14*U14,2)</f>
        <v>16.2</v>
      </c>
      <c r="W14" s="223"/>
      <c r="X14" s="223" t="s">
        <v>125</v>
      </c>
      <c r="Y14" s="223" t="s">
        <v>126</v>
      </c>
      <c r="Z14" s="212"/>
      <c r="AA14" s="212"/>
      <c r="AB14" s="212"/>
      <c r="AC14" s="212"/>
      <c r="AD14" s="212"/>
      <c r="AE14" s="212"/>
      <c r="AF14" s="212"/>
      <c r="AG14" s="212" t="s">
        <v>127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2">
      <c r="A15" s="219"/>
      <c r="B15" s="220"/>
      <c r="C15" s="255" t="s">
        <v>134</v>
      </c>
      <c r="D15" s="225"/>
      <c r="E15" s="226">
        <v>27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2"/>
      <c r="AA15" s="212"/>
      <c r="AB15" s="212"/>
      <c r="AC15" s="212"/>
      <c r="AD15" s="212"/>
      <c r="AE15" s="212"/>
      <c r="AF15" s="212"/>
      <c r="AG15" s="212" t="s">
        <v>129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>
      <c r="A16" s="235">
        <v>3</v>
      </c>
      <c r="B16" s="236" t="s">
        <v>135</v>
      </c>
      <c r="C16" s="254" t="s">
        <v>136</v>
      </c>
      <c r="D16" s="237" t="s">
        <v>122</v>
      </c>
      <c r="E16" s="238">
        <v>2.5</v>
      </c>
      <c r="F16" s="239"/>
      <c r="G16" s="240">
        <f>ROUND(E16*F16,2)</f>
        <v>0</v>
      </c>
      <c r="H16" s="239"/>
      <c r="I16" s="240">
        <f>ROUND(E16*H16,2)</f>
        <v>0</v>
      </c>
      <c r="J16" s="239"/>
      <c r="K16" s="240">
        <f>ROUND(E16*J16,2)</f>
        <v>0</v>
      </c>
      <c r="L16" s="240">
        <v>21</v>
      </c>
      <c r="M16" s="240">
        <f>G16*(1+L16/100)</f>
        <v>0</v>
      </c>
      <c r="N16" s="238">
        <v>5.3690000000000002E-2</v>
      </c>
      <c r="O16" s="238">
        <f>ROUND(E16*N16,2)</f>
        <v>0.13</v>
      </c>
      <c r="P16" s="238">
        <v>0</v>
      </c>
      <c r="Q16" s="238">
        <f>ROUND(E16*P16,2)</f>
        <v>0</v>
      </c>
      <c r="R16" s="240" t="s">
        <v>137</v>
      </c>
      <c r="S16" s="240" t="s">
        <v>124</v>
      </c>
      <c r="T16" s="241" t="s">
        <v>124</v>
      </c>
      <c r="U16" s="223">
        <v>1.17717</v>
      </c>
      <c r="V16" s="223">
        <f>ROUND(E16*U16,2)</f>
        <v>2.94</v>
      </c>
      <c r="W16" s="223"/>
      <c r="X16" s="223" t="s">
        <v>125</v>
      </c>
      <c r="Y16" s="223" t="s">
        <v>126</v>
      </c>
      <c r="Z16" s="212"/>
      <c r="AA16" s="212"/>
      <c r="AB16" s="212"/>
      <c r="AC16" s="212"/>
      <c r="AD16" s="212"/>
      <c r="AE16" s="212"/>
      <c r="AF16" s="212"/>
      <c r="AG16" s="212" t="s">
        <v>127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>
      <c r="A17" s="219"/>
      <c r="B17" s="220"/>
      <c r="C17" s="256" t="s">
        <v>138</v>
      </c>
      <c r="D17" s="243"/>
      <c r="E17" s="243"/>
      <c r="F17" s="243"/>
      <c r="G17" s="24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2"/>
      <c r="AA17" s="212"/>
      <c r="AB17" s="212"/>
      <c r="AC17" s="212"/>
      <c r="AD17" s="212"/>
      <c r="AE17" s="212"/>
      <c r="AF17" s="212"/>
      <c r="AG17" s="212" t="s">
        <v>139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42" t="str">
        <f>C17</f>
        <v>okenního nebo dveřního, z pomocného pracovního lešení o výšce podlahy do 1900 mm a pro zatížení do 1,5 kPa,</v>
      </c>
      <c r="BB17" s="212"/>
      <c r="BC17" s="212"/>
      <c r="BD17" s="212"/>
      <c r="BE17" s="212"/>
      <c r="BF17" s="212"/>
      <c r="BG17" s="212"/>
      <c r="BH17" s="212"/>
    </row>
    <row r="18" spans="1:60" outlineLevel="2">
      <c r="A18" s="219"/>
      <c r="B18" s="220"/>
      <c r="C18" s="255" t="s">
        <v>140</v>
      </c>
      <c r="D18" s="225"/>
      <c r="E18" s="226">
        <v>2.5</v>
      </c>
      <c r="F18" s="223"/>
      <c r="G18" s="223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2"/>
      <c r="AA18" s="212"/>
      <c r="AB18" s="212"/>
      <c r="AC18" s="212"/>
      <c r="AD18" s="212"/>
      <c r="AE18" s="212"/>
      <c r="AF18" s="212"/>
      <c r="AG18" s="212" t="s">
        <v>129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>
      <c r="A19" s="244">
        <v>4</v>
      </c>
      <c r="B19" s="245" t="s">
        <v>141</v>
      </c>
      <c r="C19" s="257" t="s">
        <v>142</v>
      </c>
      <c r="D19" s="246" t="s">
        <v>122</v>
      </c>
      <c r="E19" s="247">
        <v>27</v>
      </c>
      <c r="F19" s="248"/>
      <c r="G19" s="249">
        <f>ROUND(E19*F19,2)</f>
        <v>0</v>
      </c>
      <c r="H19" s="248"/>
      <c r="I19" s="249">
        <f>ROUND(E19*H19,2)</f>
        <v>0</v>
      </c>
      <c r="J19" s="248"/>
      <c r="K19" s="249">
        <f>ROUND(E19*J19,2)</f>
        <v>0</v>
      </c>
      <c r="L19" s="249">
        <v>21</v>
      </c>
      <c r="M19" s="249">
        <f>G19*(1+L19/100)</f>
        <v>0</v>
      </c>
      <c r="N19" s="247">
        <v>0</v>
      </c>
      <c r="O19" s="247">
        <f>ROUND(E19*N19,2)</f>
        <v>0</v>
      </c>
      <c r="P19" s="247">
        <v>0</v>
      </c>
      <c r="Q19" s="247">
        <f>ROUND(E19*P19,2)</f>
        <v>0</v>
      </c>
      <c r="R19" s="249" t="s">
        <v>123</v>
      </c>
      <c r="S19" s="249" t="s">
        <v>124</v>
      </c>
      <c r="T19" s="250" t="s">
        <v>124</v>
      </c>
      <c r="U19" s="223">
        <v>0.43</v>
      </c>
      <c r="V19" s="223">
        <f>ROUND(E19*U19,2)</f>
        <v>11.61</v>
      </c>
      <c r="W19" s="223"/>
      <c r="X19" s="223" t="s">
        <v>125</v>
      </c>
      <c r="Y19" s="223" t="s">
        <v>126</v>
      </c>
      <c r="Z19" s="212"/>
      <c r="AA19" s="212"/>
      <c r="AB19" s="212"/>
      <c r="AC19" s="212"/>
      <c r="AD19" s="212"/>
      <c r="AE19" s="212"/>
      <c r="AF19" s="212"/>
      <c r="AG19" s="212" t="s">
        <v>127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>
      <c r="A20" s="228" t="s">
        <v>118</v>
      </c>
      <c r="B20" s="229" t="s">
        <v>64</v>
      </c>
      <c r="C20" s="253" t="s">
        <v>65</v>
      </c>
      <c r="D20" s="230"/>
      <c r="E20" s="231"/>
      <c r="F20" s="232"/>
      <c r="G20" s="232">
        <f>SUMIF(AG21:AG26,"&lt;&gt;NOR",G21:G26)</f>
        <v>0</v>
      </c>
      <c r="H20" s="232"/>
      <c r="I20" s="232">
        <f>SUM(I21:I26)</f>
        <v>0</v>
      </c>
      <c r="J20" s="232"/>
      <c r="K20" s="232">
        <f>SUM(K21:K26)</f>
        <v>0</v>
      </c>
      <c r="L20" s="232"/>
      <c r="M20" s="232">
        <f>SUM(M21:M26)</f>
        <v>0</v>
      </c>
      <c r="N20" s="231"/>
      <c r="O20" s="231">
        <f>SUM(O21:O26)</f>
        <v>0.02</v>
      </c>
      <c r="P20" s="231"/>
      <c r="Q20" s="231">
        <f>SUM(Q21:Q26)</f>
        <v>0</v>
      </c>
      <c r="R20" s="232"/>
      <c r="S20" s="232"/>
      <c r="T20" s="233"/>
      <c r="U20" s="227"/>
      <c r="V20" s="227">
        <f>SUM(V21:V26)</f>
        <v>19.900000000000002</v>
      </c>
      <c r="W20" s="227"/>
      <c r="X20" s="227"/>
      <c r="Y20" s="227"/>
      <c r="AG20" t="s">
        <v>119</v>
      </c>
    </row>
    <row r="21" spans="1:60" outlineLevel="1">
      <c r="A21" s="235">
        <v>5</v>
      </c>
      <c r="B21" s="236" t="s">
        <v>143</v>
      </c>
      <c r="C21" s="254" t="s">
        <v>144</v>
      </c>
      <c r="D21" s="237" t="s">
        <v>122</v>
      </c>
      <c r="E21" s="238">
        <v>63</v>
      </c>
      <c r="F21" s="239"/>
      <c r="G21" s="240">
        <f>ROUND(E21*F21,2)</f>
        <v>0</v>
      </c>
      <c r="H21" s="239"/>
      <c r="I21" s="240">
        <f>ROUND(E21*H21,2)</f>
        <v>0</v>
      </c>
      <c r="J21" s="239"/>
      <c r="K21" s="240">
        <f>ROUND(E21*J21,2)</f>
        <v>0</v>
      </c>
      <c r="L21" s="240">
        <v>21</v>
      </c>
      <c r="M21" s="240">
        <f>G21*(1+L21/100)</f>
        <v>0</v>
      </c>
      <c r="N21" s="238">
        <v>4.0000000000000003E-5</v>
      </c>
      <c r="O21" s="238">
        <f>ROUND(E21*N21,2)</f>
        <v>0</v>
      </c>
      <c r="P21" s="238">
        <v>0</v>
      </c>
      <c r="Q21" s="238">
        <f>ROUND(E21*P21,2)</f>
        <v>0</v>
      </c>
      <c r="R21" s="240"/>
      <c r="S21" s="240" t="s">
        <v>145</v>
      </c>
      <c r="T21" s="241" t="s">
        <v>124</v>
      </c>
      <c r="U21" s="223">
        <v>0.31</v>
      </c>
      <c r="V21" s="223">
        <f>ROUND(E21*U21,2)</f>
        <v>19.53</v>
      </c>
      <c r="W21" s="223"/>
      <c r="X21" s="223" t="s">
        <v>125</v>
      </c>
      <c r="Y21" s="223" t="s">
        <v>126</v>
      </c>
      <c r="Z21" s="212"/>
      <c r="AA21" s="212"/>
      <c r="AB21" s="212"/>
      <c r="AC21" s="212"/>
      <c r="AD21" s="212"/>
      <c r="AE21" s="212"/>
      <c r="AF21" s="212"/>
      <c r="AG21" s="212" t="s">
        <v>127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>
      <c r="A22" s="219"/>
      <c r="B22" s="220"/>
      <c r="C22" s="255" t="s">
        <v>146</v>
      </c>
      <c r="D22" s="225"/>
      <c r="E22" s="226">
        <v>10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2"/>
      <c r="AA22" s="212"/>
      <c r="AB22" s="212"/>
      <c r="AC22" s="212"/>
      <c r="AD22" s="212"/>
      <c r="AE22" s="212"/>
      <c r="AF22" s="212"/>
      <c r="AG22" s="212" t="s">
        <v>129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3">
      <c r="A23" s="219"/>
      <c r="B23" s="220"/>
      <c r="C23" s="255" t="s">
        <v>147</v>
      </c>
      <c r="D23" s="225"/>
      <c r="E23" s="226">
        <v>5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2"/>
      <c r="AA23" s="212"/>
      <c r="AB23" s="212"/>
      <c r="AC23" s="212"/>
      <c r="AD23" s="212"/>
      <c r="AE23" s="212"/>
      <c r="AF23" s="212"/>
      <c r="AG23" s="212" t="s">
        <v>129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>
      <c r="A24" s="219"/>
      <c r="B24" s="220"/>
      <c r="C24" s="255" t="s">
        <v>131</v>
      </c>
      <c r="D24" s="225"/>
      <c r="E24" s="226">
        <v>13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2"/>
      <c r="AA24" s="212"/>
      <c r="AB24" s="212"/>
      <c r="AC24" s="212"/>
      <c r="AD24" s="212"/>
      <c r="AE24" s="212"/>
      <c r="AF24" s="212"/>
      <c r="AG24" s="212" t="s">
        <v>129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>
      <c r="A25" s="219"/>
      <c r="B25" s="220"/>
      <c r="C25" s="255" t="s">
        <v>148</v>
      </c>
      <c r="D25" s="225"/>
      <c r="E25" s="226">
        <v>35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2"/>
      <c r="AA25" s="212"/>
      <c r="AB25" s="212"/>
      <c r="AC25" s="212"/>
      <c r="AD25" s="212"/>
      <c r="AE25" s="212"/>
      <c r="AF25" s="212"/>
      <c r="AG25" s="212" t="s">
        <v>129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>
      <c r="A26" s="244">
        <v>6</v>
      </c>
      <c r="B26" s="245" t="s">
        <v>149</v>
      </c>
      <c r="C26" s="257" t="s">
        <v>150</v>
      </c>
      <c r="D26" s="246" t="s">
        <v>151</v>
      </c>
      <c r="E26" s="247">
        <v>1</v>
      </c>
      <c r="F26" s="248"/>
      <c r="G26" s="249">
        <f>ROUND(E26*F26,2)</f>
        <v>0</v>
      </c>
      <c r="H26" s="248"/>
      <c r="I26" s="249">
        <f>ROUND(E26*H26,2)</f>
        <v>0</v>
      </c>
      <c r="J26" s="248"/>
      <c r="K26" s="249">
        <f>ROUND(E26*J26,2)</f>
        <v>0</v>
      </c>
      <c r="L26" s="249">
        <v>21</v>
      </c>
      <c r="M26" s="249">
        <f>G26*(1+L26/100)</f>
        <v>0</v>
      </c>
      <c r="N26" s="247">
        <v>1.8079999999999999E-2</v>
      </c>
      <c r="O26" s="247">
        <f>ROUND(E26*N26,2)</f>
        <v>0.02</v>
      </c>
      <c r="P26" s="247">
        <v>0</v>
      </c>
      <c r="Q26" s="247">
        <f>ROUND(E26*P26,2)</f>
        <v>0</v>
      </c>
      <c r="R26" s="249"/>
      <c r="S26" s="249" t="s">
        <v>145</v>
      </c>
      <c r="T26" s="250" t="s">
        <v>152</v>
      </c>
      <c r="U26" s="223">
        <v>0.37</v>
      </c>
      <c r="V26" s="223">
        <f>ROUND(E26*U26,2)</f>
        <v>0.37</v>
      </c>
      <c r="W26" s="223"/>
      <c r="X26" s="223" t="s">
        <v>125</v>
      </c>
      <c r="Y26" s="223" t="s">
        <v>126</v>
      </c>
      <c r="Z26" s="212"/>
      <c r="AA26" s="212"/>
      <c r="AB26" s="212"/>
      <c r="AC26" s="212"/>
      <c r="AD26" s="212"/>
      <c r="AE26" s="212"/>
      <c r="AF26" s="212"/>
      <c r="AG26" s="212" t="s">
        <v>127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>
      <c r="A27" s="228" t="s">
        <v>118</v>
      </c>
      <c r="B27" s="229" t="s">
        <v>66</v>
      </c>
      <c r="C27" s="253" t="s">
        <v>67</v>
      </c>
      <c r="D27" s="230"/>
      <c r="E27" s="231"/>
      <c r="F27" s="232"/>
      <c r="G27" s="232">
        <f>SUMIF(AG28:AG43,"&lt;&gt;NOR",G28:G43)</f>
        <v>0</v>
      </c>
      <c r="H27" s="232"/>
      <c r="I27" s="232">
        <f>SUM(I28:I43)</f>
        <v>0</v>
      </c>
      <c r="J27" s="232"/>
      <c r="K27" s="232">
        <f>SUM(K28:K43)</f>
        <v>0</v>
      </c>
      <c r="L27" s="232"/>
      <c r="M27" s="232">
        <f>SUM(M28:M43)</f>
        <v>0</v>
      </c>
      <c r="N27" s="231"/>
      <c r="O27" s="231">
        <f>SUM(O28:O43)</f>
        <v>0.01</v>
      </c>
      <c r="P27" s="231"/>
      <c r="Q27" s="231">
        <f>SUM(Q28:Q43)</f>
        <v>3.24</v>
      </c>
      <c r="R27" s="232"/>
      <c r="S27" s="232"/>
      <c r="T27" s="233"/>
      <c r="U27" s="227"/>
      <c r="V27" s="227">
        <f>SUM(V28:V43)</f>
        <v>35.700000000000003</v>
      </c>
      <c r="W27" s="227"/>
      <c r="X27" s="227"/>
      <c r="Y27" s="227"/>
      <c r="AG27" t="s">
        <v>119</v>
      </c>
    </row>
    <row r="28" spans="1:60" ht="22.5" outlineLevel="1">
      <c r="A28" s="235">
        <v>7</v>
      </c>
      <c r="B28" s="236" t="s">
        <v>153</v>
      </c>
      <c r="C28" s="254" t="s">
        <v>154</v>
      </c>
      <c r="D28" s="237" t="s">
        <v>122</v>
      </c>
      <c r="E28" s="238">
        <v>32.5</v>
      </c>
      <c r="F28" s="239"/>
      <c r="G28" s="240">
        <f>ROUND(E28*F28,2)</f>
        <v>0</v>
      </c>
      <c r="H28" s="239"/>
      <c r="I28" s="240">
        <f>ROUND(E28*H28,2)</f>
        <v>0</v>
      </c>
      <c r="J28" s="239"/>
      <c r="K28" s="240">
        <f>ROUND(E28*J28,2)</f>
        <v>0</v>
      </c>
      <c r="L28" s="240">
        <v>21</v>
      </c>
      <c r="M28" s="240">
        <f>G28*(1+L28/100)</f>
        <v>0</v>
      </c>
      <c r="N28" s="238">
        <v>3.3E-4</v>
      </c>
      <c r="O28" s="238">
        <f>ROUND(E28*N28,2)</f>
        <v>0.01</v>
      </c>
      <c r="P28" s="238">
        <v>1.183E-2</v>
      </c>
      <c r="Q28" s="238">
        <f>ROUND(E28*P28,2)</f>
        <v>0.38</v>
      </c>
      <c r="R28" s="240" t="s">
        <v>155</v>
      </c>
      <c r="S28" s="240" t="s">
        <v>124</v>
      </c>
      <c r="T28" s="241" t="s">
        <v>124</v>
      </c>
      <c r="U28" s="223">
        <v>0.35</v>
      </c>
      <c r="V28" s="223">
        <f>ROUND(E28*U28,2)</f>
        <v>11.38</v>
      </c>
      <c r="W28" s="223"/>
      <c r="X28" s="223" t="s">
        <v>125</v>
      </c>
      <c r="Y28" s="223" t="s">
        <v>126</v>
      </c>
      <c r="Z28" s="212"/>
      <c r="AA28" s="212"/>
      <c r="AB28" s="212"/>
      <c r="AC28" s="212"/>
      <c r="AD28" s="212"/>
      <c r="AE28" s="212"/>
      <c r="AF28" s="212"/>
      <c r="AG28" s="212" t="s">
        <v>127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>
      <c r="A29" s="219"/>
      <c r="B29" s="220"/>
      <c r="C29" s="255" t="s">
        <v>128</v>
      </c>
      <c r="D29" s="225"/>
      <c r="E29" s="226">
        <v>13</v>
      </c>
      <c r="F29" s="223"/>
      <c r="G29" s="22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2"/>
      <c r="AA29" s="212"/>
      <c r="AB29" s="212"/>
      <c r="AC29" s="212"/>
      <c r="AD29" s="212"/>
      <c r="AE29" s="212"/>
      <c r="AF29" s="212"/>
      <c r="AG29" s="212" t="s">
        <v>129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>
      <c r="A30" s="219"/>
      <c r="B30" s="220"/>
      <c r="C30" s="255" t="s">
        <v>130</v>
      </c>
      <c r="D30" s="225"/>
      <c r="E30" s="226">
        <v>6.5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2"/>
      <c r="AA30" s="212"/>
      <c r="AB30" s="212"/>
      <c r="AC30" s="212"/>
      <c r="AD30" s="212"/>
      <c r="AE30" s="212"/>
      <c r="AF30" s="212"/>
      <c r="AG30" s="212" t="s">
        <v>129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3">
      <c r="A31" s="219"/>
      <c r="B31" s="220"/>
      <c r="C31" s="255" t="s">
        <v>131</v>
      </c>
      <c r="D31" s="225"/>
      <c r="E31" s="226">
        <v>13</v>
      </c>
      <c r="F31" s="223"/>
      <c r="G31" s="223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2"/>
      <c r="AA31" s="212"/>
      <c r="AB31" s="212"/>
      <c r="AC31" s="212"/>
      <c r="AD31" s="212"/>
      <c r="AE31" s="212"/>
      <c r="AF31" s="212"/>
      <c r="AG31" s="212" t="s">
        <v>129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>
      <c r="A32" s="235">
        <v>8</v>
      </c>
      <c r="B32" s="236" t="s">
        <v>156</v>
      </c>
      <c r="C32" s="254" t="s">
        <v>157</v>
      </c>
      <c r="D32" s="237" t="s">
        <v>122</v>
      </c>
      <c r="E32" s="238">
        <v>15</v>
      </c>
      <c r="F32" s="239"/>
      <c r="G32" s="240">
        <f>ROUND(E32*F32,2)</f>
        <v>0</v>
      </c>
      <c r="H32" s="239"/>
      <c r="I32" s="240">
        <f>ROUND(E32*H32,2)</f>
        <v>0</v>
      </c>
      <c r="J32" s="239"/>
      <c r="K32" s="240">
        <f>ROUND(E32*J32,2)</f>
        <v>0</v>
      </c>
      <c r="L32" s="240">
        <v>21</v>
      </c>
      <c r="M32" s="240">
        <f>G32*(1+L32/100)</f>
        <v>0</v>
      </c>
      <c r="N32" s="238">
        <v>0</v>
      </c>
      <c r="O32" s="238">
        <f>ROUND(E32*N32,2)</f>
        <v>0</v>
      </c>
      <c r="P32" s="238">
        <v>1.26E-2</v>
      </c>
      <c r="Q32" s="238">
        <f>ROUND(E32*P32,2)</f>
        <v>0.19</v>
      </c>
      <c r="R32" s="240" t="s">
        <v>155</v>
      </c>
      <c r="S32" s="240" t="s">
        <v>124</v>
      </c>
      <c r="T32" s="241" t="s">
        <v>124</v>
      </c>
      <c r="U32" s="223">
        <v>0.33</v>
      </c>
      <c r="V32" s="223">
        <f>ROUND(E32*U32,2)</f>
        <v>4.95</v>
      </c>
      <c r="W32" s="223"/>
      <c r="X32" s="223" t="s">
        <v>125</v>
      </c>
      <c r="Y32" s="223" t="s">
        <v>126</v>
      </c>
      <c r="Z32" s="212"/>
      <c r="AA32" s="212"/>
      <c r="AB32" s="212"/>
      <c r="AC32" s="212"/>
      <c r="AD32" s="212"/>
      <c r="AE32" s="212"/>
      <c r="AF32" s="212"/>
      <c r="AG32" s="212" t="s">
        <v>127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>
      <c r="A33" s="219"/>
      <c r="B33" s="220"/>
      <c r="C33" s="255" t="s">
        <v>146</v>
      </c>
      <c r="D33" s="225"/>
      <c r="E33" s="226">
        <v>10</v>
      </c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2"/>
      <c r="AA33" s="212"/>
      <c r="AB33" s="212"/>
      <c r="AC33" s="212"/>
      <c r="AD33" s="212"/>
      <c r="AE33" s="212"/>
      <c r="AF33" s="212"/>
      <c r="AG33" s="212" t="s">
        <v>129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3">
      <c r="A34" s="219"/>
      <c r="B34" s="220"/>
      <c r="C34" s="255" t="s">
        <v>147</v>
      </c>
      <c r="D34" s="225"/>
      <c r="E34" s="226">
        <v>5</v>
      </c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2"/>
      <c r="AA34" s="212"/>
      <c r="AB34" s="212"/>
      <c r="AC34" s="212"/>
      <c r="AD34" s="212"/>
      <c r="AE34" s="212"/>
      <c r="AF34" s="212"/>
      <c r="AG34" s="212" t="s">
        <v>129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>
      <c r="A35" s="235">
        <v>9</v>
      </c>
      <c r="B35" s="236" t="s">
        <v>158</v>
      </c>
      <c r="C35" s="254" t="s">
        <v>159</v>
      </c>
      <c r="D35" s="237" t="s">
        <v>122</v>
      </c>
      <c r="E35" s="238">
        <v>15</v>
      </c>
      <c r="F35" s="239"/>
      <c r="G35" s="240">
        <f>ROUND(E35*F35,2)</f>
        <v>0</v>
      </c>
      <c r="H35" s="239"/>
      <c r="I35" s="240">
        <f>ROUND(E35*H35,2)</f>
        <v>0</v>
      </c>
      <c r="J35" s="239"/>
      <c r="K35" s="240">
        <f>ROUND(E35*J35,2)</f>
        <v>0</v>
      </c>
      <c r="L35" s="240">
        <v>21</v>
      </c>
      <c r="M35" s="240">
        <f>G35*(1+L35/100)</f>
        <v>0</v>
      </c>
      <c r="N35" s="238">
        <v>0</v>
      </c>
      <c r="O35" s="238">
        <f>ROUND(E35*N35,2)</f>
        <v>0</v>
      </c>
      <c r="P35" s="238">
        <v>0.02</v>
      </c>
      <c r="Q35" s="238">
        <f>ROUND(E35*P35,2)</f>
        <v>0.3</v>
      </c>
      <c r="R35" s="240" t="s">
        <v>155</v>
      </c>
      <c r="S35" s="240" t="s">
        <v>124</v>
      </c>
      <c r="T35" s="241" t="s">
        <v>124</v>
      </c>
      <c r="U35" s="223">
        <v>0.23</v>
      </c>
      <c r="V35" s="223">
        <f>ROUND(E35*U35,2)</f>
        <v>3.45</v>
      </c>
      <c r="W35" s="223"/>
      <c r="X35" s="223" t="s">
        <v>125</v>
      </c>
      <c r="Y35" s="223" t="s">
        <v>126</v>
      </c>
      <c r="Z35" s="212"/>
      <c r="AA35" s="212"/>
      <c r="AB35" s="212"/>
      <c r="AC35" s="212"/>
      <c r="AD35" s="212"/>
      <c r="AE35" s="212"/>
      <c r="AF35" s="212"/>
      <c r="AG35" s="212" t="s">
        <v>127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>
      <c r="A36" s="219"/>
      <c r="B36" s="220"/>
      <c r="C36" s="256" t="s">
        <v>160</v>
      </c>
      <c r="D36" s="243"/>
      <c r="E36" s="243"/>
      <c r="F36" s="243"/>
      <c r="G36" s="24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2"/>
      <c r="AA36" s="212"/>
      <c r="AB36" s="212"/>
      <c r="AC36" s="212"/>
      <c r="AD36" s="212"/>
      <c r="AE36" s="212"/>
      <c r="AF36" s="212"/>
      <c r="AG36" s="212" t="s">
        <v>139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>
      <c r="A37" s="219"/>
      <c r="B37" s="220"/>
      <c r="C37" s="255" t="s">
        <v>146</v>
      </c>
      <c r="D37" s="225"/>
      <c r="E37" s="226">
        <v>10</v>
      </c>
      <c r="F37" s="223"/>
      <c r="G37" s="22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2"/>
      <c r="AA37" s="212"/>
      <c r="AB37" s="212"/>
      <c r="AC37" s="212"/>
      <c r="AD37" s="212"/>
      <c r="AE37" s="212"/>
      <c r="AF37" s="212"/>
      <c r="AG37" s="212" t="s">
        <v>129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3">
      <c r="A38" s="219"/>
      <c r="B38" s="220"/>
      <c r="C38" s="255" t="s">
        <v>147</v>
      </c>
      <c r="D38" s="225"/>
      <c r="E38" s="226">
        <v>5</v>
      </c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2"/>
      <c r="AA38" s="212"/>
      <c r="AB38" s="212"/>
      <c r="AC38" s="212"/>
      <c r="AD38" s="212"/>
      <c r="AE38" s="212"/>
      <c r="AF38" s="212"/>
      <c r="AG38" s="212" t="s">
        <v>129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ht="33.75" outlineLevel="1">
      <c r="A39" s="244">
        <v>10</v>
      </c>
      <c r="B39" s="245" t="s">
        <v>161</v>
      </c>
      <c r="C39" s="257" t="s">
        <v>162</v>
      </c>
      <c r="D39" s="246" t="s">
        <v>122</v>
      </c>
      <c r="E39" s="247">
        <v>2</v>
      </c>
      <c r="F39" s="248"/>
      <c r="G39" s="249">
        <f>ROUND(E39*F39,2)</f>
        <v>0</v>
      </c>
      <c r="H39" s="248"/>
      <c r="I39" s="249">
        <f>ROUND(E39*H39,2)</f>
        <v>0</v>
      </c>
      <c r="J39" s="248"/>
      <c r="K39" s="249">
        <f>ROUND(E39*J39,2)</f>
        <v>0</v>
      </c>
      <c r="L39" s="249">
        <v>21</v>
      </c>
      <c r="M39" s="249">
        <f>G39*(1+L39/100)</f>
        <v>0</v>
      </c>
      <c r="N39" s="247">
        <v>1.17E-3</v>
      </c>
      <c r="O39" s="247">
        <f>ROUND(E39*N39,2)</f>
        <v>0</v>
      </c>
      <c r="P39" s="247">
        <v>7.5999999999999998E-2</v>
      </c>
      <c r="Q39" s="247">
        <f>ROUND(E39*P39,2)</f>
        <v>0.15</v>
      </c>
      <c r="R39" s="249" t="s">
        <v>155</v>
      </c>
      <c r="S39" s="249" t="s">
        <v>124</v>
      </c>
      <c r="T39" s="250" t="s">
        <v>124</v>
      </c>
      <c r="U39" s="223">
        <v>0.93899999999999995</v>
      </c>
      <c r="V39" s="223">
        <f>ROUND(E39*U39,2)</f>
        <v>1.88</v>
      </c>
      <c r="W39" s="223"/>
      <c r="X39" s="223" t="s">
        <v>125</v>
      </c>
      <c r="Y39" s="223" t="s">
        <v>126</v>
      </c>
      <c r="Z39" s="212"/>
      <c r="AA39" s="212"/>
      <c r="AB39" s="212"/>
      <c r="AC39" s="212"/>
      <c r="AD39" s="212"/>
      <c r="AE39" s="212"/>
      <c r="AF39" s="212"/>
      <c r="AG39" s="212" t="s">
        <v>127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>
      <c r="A40" s="235">
        <v>11</v>
      </c>
      <c r="B40" s="236" t="s">
        <v>163</v>
      </c>
      <c r="C40" s="254" t="s">
        <v>164</v>
      </c>
      <c r="D40" s="237" t="s">
        <v>122</v>
      </c>
      <c r="E40" s="238">
        <v>27</v>
      </c>
      <c r="F40" s="239"/>
      <c r="G40" s="240">
        <f>ROUND(E40*F40,2)</f>
        <v>0</v>
      </c>
      <c r="H40" s="239"/>
      <c r="I40" s="240">
        <f>ROUND(E40*H40,2)</f>
        <v>0</v>
      </c>
      <c r="J40" s="239"/>
      <c r="K40" s="240">
        <f>ROUND(E40*J40,2)</f>
        <v>0</v>
      </c>
      <c r="L40" s="240">
        <v>21</v>
      </c>
      <c r="M40" s="240">
        <f>G40*(1+L40/100)</f>
        <v>0</v>
      </c>
      <c r="N40" s="238">
        <v>0</v>
      </c>
      <c r="O40" s="238">
        <f>ROUND(E40*N40,2)</f>
        <v>0</v>
      </c>
      <c r="P40" s="238">
        <v>1.4E-2</v>
      </c>
      <c r="Q40" s="238">
        <f>ROUND(E40*P40,2)</f>
        <v>0.38</v>
      </c>
      <c r="R40" s="240" t="s">
        <v>155</v>
      </c>
      <c r="S40" s="240" t="s">
        <v>124</v>
      </c>
      <c r="T40" s="241" t="s">
        <v>124</v>
      </c>
      <c r="U40" s="223">
        <v>0.22</v>
      </c>
      <c r="V40" s="223">
        <f>ROUND(E40*U40,2)</f>
        <v>5.94</v>
      </c>
      <c r="W40" s="223"/>
      <c r="X40" s="223" t="s">
        <v>125</v>
      </c>
      <c r="Y40" s="223" t="s">
        <v>126</v>
      </c>
      <c r="Z40" s="212"/>
      <c r="AA40" s="212"/>
      <c r="AB40" s="212"/>
      <c r="AC40" s="212"/>
      <c r="AD40" s="212"/>
      <c r="AE40" s="212"/>
      <c r="AF40" s="212"/>
      <c r="AG40" s="212" t="s">
        <v>127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>
      <c r="A41" s="219"/>
      <c r="B41" s="220"/>
      <c r="C41" s="255" t="s">
        <v>134</v>
      </c>
      <c r="D41" s="225"/>
      <c r="E41" s="226">
        <v>27</v>
      </c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2"/>
      <c r="AA41" s="212"/>
      <c r="AB41" s="212"/>
      <c r="AC41" s="212"/>
      <c r="AD41" s="212"/>
      <c r="AE41" s="212"/>
      <c r="AF41" s="212"/>
      <c r="AG41" s="212" t="s">
        <v>129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ht="22.5" outlineLevel="1">
      <c r="A42" s="235">
        <v>12</v>
      </c>
      <c r="B42" s="236" t="s">
        <v>165</v>
      </c>
      <c r="C42" s="254" t="s">
        <v>166</v>
      </c>
      <c r="D42" s="237" t="s">
        <v>122</v>
      </c>
      <c r="E42" s="238">
        <v>27</v>
      </c>
      <c r="F42" s="239"/>
      <c r="G42" s="240">
        <f>ROUND(E42*F42,2)</f>
        <v>0</v>
      </c>
      <c r="H42" s="239"/>
      <c r="I42" s="240">
        <f>ROUND(E42*H42,2)</f>
        <v>0</v>
      </c>
      <c r="J42" s="239"/>
      <c r="K42" s="240">
        <f>ROUND(E42*J42,2)</f>
        <v>0</v>
      </c>
      <c r="L42" s="240">
        <v>21</v>
      </c>
      <c r="M42" s="240">
        <f>G42*(1+L42/100)</f>
        <v>0</v>
      </c>
      <c r="N42" s="238">
        <v>0</v>
      </c>
      <c r="O42" s="238">
        <f>ROUND(E42*N42,2)</f>
        <v>0</v>
      </c>
      <c r="P42" s="238">
        <v>6.8000000000000005E-2</v>
      </c>
      <c r="Q42" s="238">
        <f>ROUND(E42*P42,2)</f>
        <v>1.84</v>
      </c>
      <c r="R42" s="240" t="s">
        <v>155</v>
      </c>
      <c r="S42" s="240" t="s">
        <v>124</v>
      </c>
      <c r="T42" s="241" t="s">
        <v>124</v>
      </c>
      <c r="U42" s="223">
        <v>0.3</v>
      </c>
      <c r="V42" s="223">
        <f>ROUND(E42*U42,2)</f>
        <v>8.1</v>
      </c>
      <c r="W42" s="223"/>
      <c r="X42" s="223" t="s">
        <v>125</v>
      </c>
      <c r="Y42" s="223" t="s">
        <v>126</v>
      </c>
      <c r="Z42" s="212"/>
      <c r="AA42" s="212"/>
      <c r="AB42" s="212"/>
      <c r="AC42" s="212"/>
      <c r="AD42" s="212"/>
      <c r="AE42" s="212"/>
      <c r="AF42" s="212"/>
      <c r="AG42" s="212" t="s">
        <v>127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>
      <c r="A43" s="219"/>
      <c r="B43" s="220"/>
      <c r="C43" s="256" t="s">
        <v>167</v>
      </c>
      <c r="D43" s="243"/>
      <c r="E43" s="243"/>
      <c r="F43" s="243"/>
      <c r="G43" s="243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2"/>
      <c r="AA43" s="212"/>
      <c r="AB43" s="212"/>
      <c r="AC43" s="212"/>
      <c r="AD43" s="212"/>
      <c r="AE43" s="212"/>
      <c r="AF43" s="212"/>
      <c r="AG43" s="212" t="s">
        <v>139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>
      <c r="A44" s="228" t="s">
        <v>118</v>
      </c>
      <c r="B44" s="229" t="s">
        <v>68</v>
      </c>
      <c r="C44" s="253" t="s">
        <v>69</v>
      </c>
      <c r="D44" s="230"/>
      <c r="E44" s="231"/>
      <c r="F44" s="232"/>
      <c r="G44" s="232">
        <f>SUMIF(AG45:AG46,"&lt;&gt;NOR",G45:G46)</f>
        <v>0</v>
      </c>
      <c r="H44" s="232"/>
      <c r="I44" s="232">
        <f>SUM(I45:I46)</f>
        <v>0</v>
      </c>
      <c r="J44" s="232"/>
      <c r="K44" s="232">
        <f>SUM(K45:K46)</f>
        <v>0</v>
      </c>
      <c r="L44" s="232"/>
      <c r="M44" s="232">
        <f>SUM(M45:M46)</f>
        <v>0</v>
      </c>
      <c r="N44" s="231"/>
      <c r="O44" s="231">
        <f>SUM(O45:O46)</f>
        <v>0</v>
      </c>
      <c r="P44" s="231"/>
      <c r="Q44" s="231">
        <f>SUM(Q45:Q46)</f>
        <v>0</v>
      </c>
      <c r="R44" s="232"/>
      <c r="S44" s="232"/>
      <c r="T44" s="233"/>
      <c r="U44" s="227"/>
      <c r="V44" s="227">
        <f>SUM(V45:V46)</f>
        <v>3.68</v>
      </c>
      <c r="W44" s="227"/>
      <c r="X44" s="227"/>
      <c r="Y44" s="227"/>
      <c r="AG44" t="s">
        <v>119</v>
      </c>
    </row>
    <row r="45" spans="1:60" ht="22.5" outlineLevel="1">
      <c r="A45" s="235">
        <v>13</v>
      </c>
      <c r="B45" s="236" t="s">
        <v>168</v>
      </c>
      <c r="C45" s="254" t="s">
        <v>169</v>
      </c>
      <c r="D45" s="237" t="s">
        <v>170</v>
      </c>
      <c r="E45" s="238">
        <v>1.7545500000000001</v>
      </c>
      <c r="F45" s="239"/>
      <c r="G45" s="240">
        <f>ROUND(E45*F45,2)</f>
        <v>0</v>
      </c>
      <c r="H45" s="239"/>
      <c r="I45" s="240">
        <f>ROUND(E45*H45,2)</f>
        <v>0</v>
      </c>
      <c r="J45" s="239"/>
      <c r="K45" s="240">
        <f>ROUND(E45*J45,2)</f>
        <v>0</v>
      </c>
      <c r="L45" s="240">
        <v>21</v>
      </c>
      <c r="M45" s="240">
        <f>G45*(1+L45/100)</f>
        <v>0</v>
      </c>
      <c r="N45" s="238">
        <v>0</v>
      </c>
      <c r="O45" s="238">
        <f>ROUND(E45*N45,2)</f>
        <v>0</v>
      </c>
      <c r="P45" s="238">
        <v>0</v>
      </c>
      <c r="Q45" s="238">
        <f>ROUND(E45*P45,2)</f>
        <v>0</v>
      </c>
      <c r="R45" s="240" t="s">
        <v>137</v>
      </c>
      <c r="S45" s="240" t="s">
        <v>124</v>
      </c>
      <c r="T45" s="241" t="s">
        <v>124</v>
      </c>
      <c r="U45" s="223">
        <v>2.1</v>
      </c>
      <c r="V45" s="223">
        <f>ROUND(E45*U45,2)</f>
        <v>3.68</v>
      </c>
      <c r="W45" s="223"/>
      <c r="X45" s="223" t="s">
        <v>171</v>
      </c>
      <c r="Y45" s="223" t="s">
        <v>126</v>
      </c>
      <c r="Z45" s="212"/>
      <c r="AA45" s="212"/>
      <c r="AB45" s="212"/>
      <c r="AC45" s="212"/>
      <c r="AD45" s="212"/>
      <c r="AE45" s="212"/>
      <c r="AF45" s="212"/>
      <c r="AG45" s="212" t="s">
        <v>172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>
      <c r="A46" s="219"/>
      <c r="B46" s="220"/>
      <c r="C46" s="256" t="s">
        <v>173</v>
      </c>
      <c r="D46" s="243"/>
      <c r="E46" s="243"/>
      <c r="F46" s="243"/>
      <c r="G46" s="24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2"/>
      <c r="AA46" s="212"/>
      <c r="AB46" s="212"/>
      <c r="AC46" s="212"/>
      <c r="AD46" s="212"/>
      <c r="AE46" s="212"/>
      <c r="AF46" s="212"/>
      <c r="AG46" s="212" t="s">
        <v>139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>
      <c r="A47" s="228" t="s">
        <v>118</v>
      </c>
      <c r="B47" s="229" t="s">
        <v>70</v>
      </c>
      <c r="C47" s="253" t="s">
        <v>71</v>
      </c>
      <c r="D47" s="230"/>
      <c r="E47" s="231"/>
      <c r="F47" s="232"/>
      <c r="G47" s="232">
        <f>SUMIF(AG48:AG59,"&lt;&gt;NOR",G48:G59)</f>
        <v>0</v>
      </c>
      <c r="H47" s="232"/>
      <c r="I47" s="232">
        <f>SUM(I48:I59)</f>
        <v>0</v>
      </c>
      <c r="J47" s="232"/>
      <c r="K47" s="232">
        <f>SUM(K48:K59)</f>
        <v>0</v>
      </c>
      <c r="L47" s="232"/>
      <c r="M47" s="232">
        <f>SUM(M48:M59)</f>
        <v>0</v>
      </c>
      <c r="N47" s="231"/>
      <c r="O47" s="231">
        <f>SUM(O48:O59)</f>
        <v>0.28000000000000003</v>
      </c>
      <c r="P47" s="231"/>
      <c r="Q47" s="231">
        <f>SUM(Q48:Q59)</f>
        <v>0.27</v>
      </c>
      <c r="R47" s="232"/>
      <c r="S47" s="232"/>
      <c r="T47" s="233"/>
      <c r="U47" s="227"/>
      <c r="V47" s="227">
        <f>SUM(V48:V59)</f>
        <v>13.01</v>
      </c>
      <c r="W47" s="227"/>
      <c r="X47" s="227"/>
      <c r="Y47" s="227"/>
      <c r="AG47" t="s">
        <v>119</v>
      </c>
    </row>
    <row r="48" spans="1:60" ht="22.5" outlineLevel="1">
      <c r="A48" s="244">
        <v>14</v>
      </c>
      <c r="B48" s="245" t="s">
        <v>174</v>
      </c>
      <c r="C48" s="257" t="s">
        <v>175</v>
      </c>
      <c r="D48" s="246" t="s">
        <v>122</v>
      </c>
      <c r="E48" s="247">
        <v>32.5</v>
      </c>
      <c r="F48" s="248"/>
      <c r="G48" s="249">
        <f>ROUND(E48*F48,2)</f>
        <v>0</v>
      </c>
      <c r="H48" s="248"/>
      <c r="I48" s="249">
        <f>ROUND(E48*H48,2)</f>
        <v>0</v>
      </c>
      <c r="J48" s="248"/>
      <c r="K48" s="249">
        <f>ROUND(E48*J48,2)</f>
        <v>0</v>
      </c>
      <c r="L48" s="249">
        <v>21</v>
      </c>
      <c r="M48" s="249">
        <f>G48*(1+L48/100)</f>
        <v>0</v>
      </c>
      <c r="N48" s="247">
        <v>8.1600000000000006E-3</v>
      </c>
      <c r="O48" s="247">
        <f>ROUND(E48*N48,2)</f>
        <v>0.27</v>
      </c>
      <c r="P48" s="247">
        <v>0</v>
      </c>
      <c r="Q48" s="247">
        <f>ROUND(E48*P48,2)</f>
        <v>0</v>
      </c>
      <c r="R48" s="249" t="s">
        <v>176</v>
      </c>
      <c r="S48" s="249" t="s">
        <v>124</v>
      </c>
      <c r="T48" s="250" t="s">
        <v>124</v>
      </c>
      <c r="U48" s="223">
        <v>0.18</v>
      </c>
      <c r="V48" s="223">
        <f>ROUND(E48*U48,2)</f>
        <v>5.85</v>
      </c>
      <c r="W48" s="223"/>
      <c r="X48" s="223" t="s">
        <v>125</v>
      </c>
      <c r="Y48" s="223" t="s">
        <v>126</v>
      </c>
      <c r="Z48" s="212"/>
      <c r="AA48" s="212"/>
      <c r="AB48" s="212"/>
      <c r="AC48" s="212"/>
      <c r="AD48" s="212"/>
      <c r="AE48" s="212"/>
      <c r="AF48" s="212"/>
      <c r="AG48" s="212" t="s">
        <v>127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33.75" outlineLevel="1">
      <c r="A49" s="235">
        <v>15</v>
      </c>
      <c r="B49" s="236" t="s">
        <v>177</v>
      </c>
      <c r="C49" s="254" t="s">
        <v>178</v>
      </c>
      <c r="D49" s="237" t="s">
        <v>122</v>
      </c>
      <c r="E49" s="238">
        <v>32.5</v>
      </c>
      <c r="F49" s="239"/>
      <c r="G49" s="240">
        <f>ROUND(E49*F49,2)</f>
        <v>0</v>
      </c>
      <c r="H49" s="239"/>
      <c r="I49" s="240">
        <f>ROUND(E49*H49,2)</f>
        <v>0</v>
      </c>
      <c r="J49" s="239"/>
      <c r="K49" s="240">
        <f>ROUND(E49*J49,2)</f>
        <v>0</v>
      </c>
      <c r="L49" s="240">
        <v>21</v>
      </c>
      <c r="M49" s="240">
        <f>G49*(1+L49/100)</f>
        <v>0</v>
      </c>
      <c r="N49" s="238">
        <v>0</v>
      </c>
      <c r="O49" s="238">
        <f>ROUND(E49*N49,2)</f>
        <v>0</v>
      </c>
      <c r="P49" s="238">
        <v>8.0000000000000002E-3</v>
      </c>
      <c r="Q49" s="238">
        <f>ROUND(E49*P49,2)</f>
        <v>0.26</v>
      </c>
      <c r="R49" s="240" t="s">
        <v>176</v>
      </c>
      <c r="S49" s="240" t="s">
        <v>124</v>
      </c>
      <c r="T49" s="241" t="s">
        <v>124</v>
      </c>
      <c r="U49" s="223">
        <v>0.05</v>
      </c>
      <c r="V49" s="223">
        <f>ROUND(E49*U49,2)</f>
        <v>1.63</v>
      </c>
      <c r="W49" s="223"/>
      <c r="X49" s="223" t="s">
        <v>125</v>
      </c>
      <c r="Y49" s="223" t="s">
        <v>126</v>
      </c>
      <c r="Z49" s="212"/>
      <c r="AA49" s="212"/>
      <c r="AB49" s="212"/>
      <c r="AC49" s="212"/>
      <c r="AD49" s="212"/>
      <c r="AE49" s="212"/>
      <c r="AF49" s="212"/>
      <c r="AG49" s="212" t="s">
        <v>127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>
      <c r="A50" s="219"/>
      <c r="B50" s="220"/>
      <c r="C50" s="255" t="s">
        <v>128</v>
      </c>
      <c r="D50" s="225"/>
      <c r="E50" s="226">
        <v>13</v>
      </c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2"/>
      <c r="AA50" s="212"/>
      <c r="AB50" s="212"/>
      <c r="AC50" s="212"/>
      <c r="AD50" s="212"/>
      <c r="AE50" s="212"/>
      <c r="AF50" s="212"/>
      <c r="AG50" s="212" t="s">
        <v>129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3">
      <c r="A51" s="219"/>
      <c r="B51" s="220"/>
      <c r="C51" s="255" t="s">
        <v>130</v>
      </c>
      <c r="D51" s="225"/>
      <c r="E51" s="226">
        <v>6.5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2"/>
      <c r="AA51" s="212"/>
      <c r="AB51" s="212"/>
      <c r="AC51" s="212"/>
      <c r="AD51" s="212"/>
      <c r="AE51" s="212"/>
      <c r="AF51" s="212"/>
      <c r="AG51" s="212" t="s">
        <v>129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>
      <c r="A52" s="219"/>
      <c r="B52" s="220"/>
      <c r="C52" s="255" t="s">
        <v>131</v>
      </c>
      <c r="D52" s="225"/>
      <c r="E52" s="226">
        <v>13</v>
      </c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2"/>
      <c r="AA52" s="212"/>
      <c r="AB52" s="212"/>
      <c r="AC52" s="212"/>
      <c r="AD52" s="212"/>
      <c r="AE52" s="212"/>
      <c r="AF52" s="212"/>
      <c r="AG52" s="212" t="s">
        <v>129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>
      <c r="A53" s="244">
        <v>16</v>
      </c>
      <c r="B53" s="245" t="s">
        <v>179</v>
      </c>
      <c r="C53" s="257" t="s">
        <v>180</v>
      </c>
      <c r="D53" s="246" t="s">
        <v>122</v>
      </c>
      <c r="E53" s="247">
        <v>32.5</v>
      </c>
      <c r="F53" s="248"/>
      <c r="G53" s="249">
        <f>ROUND(E53*F53,2)</f>
        <v>0</v>
      </c>
      <c r="H53" s="248"/>
      <c r="I53" s="249">
        <f>ROUND(E53*H53,2)</f>
        <v>0</v>
      </c>
      <c r="J53" s="248"/>
      <c r="K53" s="249">
        <f>ROUND(E53*J53,2)</f>
        <v>0</v>
      </c>
      <c r="L53" s="249">
        <v>21</v>
      </c>
      <c r="M53" s="249">
        <f>G53*(1+L53/100)</f>
        <v>0</v>
      </c>
      <c r="N53" s="247">
        <v>1.7000000000000001E-4</v>
      </c>
      <c r="O53" s="247">
        <f>ROUND(E53*N53,2)</f>
        <v>0.01</v>
      </c>
      <c r="P53" s="247">
        <v>0</v>
      </c>
      <c r="Q53" s="247">
        <f>ROUND(E53*P53,2)</f>
        <v>0</v>
      </c>
      <c r="R53" s="249"/>
      <c r="S53" s="249" t="s">
        <v>145</v>
      </c>
      <c r="T53" s="250" t="s">
        <v>124</v>
      </c>
      <c r="U53" s="223">
        <v>0.14000000000000001</v>
      </c>
      <c r="V53" s="223">
        <f>ROUND(E53*U53,2)</f>
        <v>4.55</v>
      </c>
      <c r="W53" s="223"/>
      <c r="X53" s="223" t="s">
        <v>125</v>
      </c>
      <c r="Y53" s="223" t="s">
        <v>126</v>
      </c>
      <c r="Z53" s="212"/>
      <c r="AA53" s="212"/>
      <c r="AB53" s="212"/>
      <c r="AC53" s="212"/>
      <c r="AD53" s="212"/>
      <c r="AE53" s="212"/>
      <c r="AF53" s="212"/>
      <c r="AG53" s="212" t="s">
        <v>127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>
      <c r="A54" s="235">
        <v>17</v>
      </c>
      <c r="B54" s="236" t="s">
        <v>181</v>
      </c>
      <c r="C54" s="254" t="s">
        <v>182</v>
      </c>
      <c r="D54" s="237" t="s">
        <v>122</v>
      </c>
      <c r="E54" s="238">
        <v>32.5</v>
      </c>
      <c r="F54" s="239"/>
      <c r="G54" s="240">
        <f>ROUND(E54*F54,2)</f>
        <v>0</v>
      </c>
      <c r="H54" s="239"/>
      <c r="I54" s="240">
        <f>ROUND(E54*H54,2)</f>
        <v>0</v>
      </c>
      <c r="J54" s="239"/>
      <c r="K54" s="240">
        <f>ROUND(E54*J54,2)</f>
        <v>0</v>
      </c>
      <c r="L54" s="240">
        <v>21</v>
      </c>
      <c r="M54" s="240">
        <f>G54*(1+L54/100)</f>
        <v>0</v>
      </c>
      <c r="N54" s="238">
        <v>0</v>
      </c>
      <c r="O54" s="238">
        <f>ROUND(E54*N54,2)</f>
        <v>0</v>
      </c>
      <c r="P54" s="238">
        <v>1.8000000000000001E-4</v>
      </c>
      <c r="Q54" s="238">
        <f>ROUND(E54*P54,2)</f>
        <v>0.01</v>
      </c>
      <c r="R54" s="240"/>
      <c r="S54" s="240" t="s">
        <v>145</v>
      </c>
      <c r="T54" s="241" t="s">
        <v>124</v>
      </c>
      <c r="U54" s="223">
        <v>0.03</v>
      </c>
      <c r="V54" s="223">
        <f>ROUND(E54*U54,2)</f>
        <v>0.98</v>
      </c>
      <c r="W54" s="223"/>
      <c r="X54" s="223" t="s">
        <v>125</v>
      </c>
      <c r="Y54" s="223" t="s">
        <v>126</v>
      </c>
      <c r="Z54" s="212"/>
      <c r="AA54" s="212"/>
      <c r="AB54" s="212"/>
      <c r="AC54" s="212"/>
      <c r="AD54" s="212"/>
      <c r="AE54" s="212"/>
      <c r="AF54" s="212"/>
      <c r="AG54" s="212" t="s">
        <v>127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>
      <c r="A55" s="219"/>
      <c r="B55" s="220"/>
      <c r="C55" s="255" t="s">
        <v>128</v>
      </c>
      <c r="D55" s="225"/>
      <c r="E55" s="226">
        <v>13</v>
      </c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2"/>
      <c r="AA55" s="212"/>
      <c r="AB55" s="212"/>
      <c r="AC55" s="212"/>
      <c r="AD55" s="212"/>
      <c r="AE55" s="212"/>
      <c r="AF55" s="212"/>
      <c r="AG55" s="212" t="s">
        <v>129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>
      <c r="A56" s="219"/>
      <c r="B56" s="220"/>
      <c r="C56" s="255" t="s">
        <v>130</v>
      </c>
      <c r="D56" s="225"/>
      <c r="E56" s="226">
        <v>6.5</v>
      </c>
      <c r="F56" s="223"/>
      <c r="G56" s="22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2"/>
      <c r="AA56" s="212"/>
      <c r="AB56" s="212"/>
      <c r="AC56" s="212"/>
      <c r="AD56" s="212"/>
      <c r="AE56" s="212"/>
      <c r="AF56" s="212"/>
      <c r="AG56" s="212" t="s">
        <v>129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>
      <c r="A57" s="219"/>
      <c r="B57" s="220"/>
      <c r="C57" s="255" t="s">
        <v>131</v>
      </c>
      <c r="D57" s="225"/>
      <c r="E57" s="226">
        <v>13</v>
      </c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2"/>
      <c r="AA57" s="212"/>
      <c r="AB57" s="212"/>
      <c r="AC57" s="212"/>
      <c r="AD57" s="212"/>
      <c r="AE57" s="212"/>
      <c r="AF57" s="212"/>
      <c r="AG57" s="212" t="s">
        <v>129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>
      <c r="A58" s="219">
        <v>18</v>
      </c>
      <c r="B58" s="220" t="s">
        <v>183</v>
      </c>
      <c r="C58" s="258" t="s">
        <v>184</v>
      </c>
      <c r="D58" s="221" t="s">
        <v>0</v>
      </c>
      <c r="E58" s="251"/>
      <c r="F58" s="224"/>
      <c r="G58" s="223">
        <f>ROUND(E58*F58,2)</f>
        <v>0</v>
      </c>
      <c r="H58" s="224"/>
      <c r="I58" s="223">
        <f>ROUND(E58*H58,2)</f>
        <v>0</v>
      </c>
      <c r="J58" s="224"/>
      <c r="K58" s="223">
        <f>ROUND(E58*J58,2)</f>
        <v>0</v>
      </c>
      <c r="L58" s="223">
        <v>21</v>
      </c>
      <c r="M58" s="223">
        <f>G58*(1+L58/100)</f>
        <v>0</v>
      </c>
      <c r="N58" s="222">
        <v>0</v>
      </c>
      <c r="O58" s="222">
        <f>ROUND(E58*N58,2)</f>
        <v>0</v>
      </c>
      <c r="P58" s="222">
        <v>0</v>
      </c>
      <c r="Q58" s="222">
        <f>ROUND(E58*P58,2)</f>
        <v>0</v>
      </c>
      <c r="R58" s="223" t="s">
        <v>176</v>
      </c>
      <c r="S58" s="223" t="s">
        <v>124</v>
      </c>
      <c r="T58" s="223" t="s">
        <v>124</v>
      </c>
      <c r="U58" s="223">
        <v>0</v>
      </c>
      <c r="V58" s="223">
        <f>ROUND(E58*U58,2)</f>
        <v>0</v>
      </c>
      <c r="W58" s="223"/>
      <c r="X58" s="223" t="s">
        <v>171</v>
      </c>
      <c r="Y58" s="223" t="s">
        <v>126</v>
      </c>
      <c r="Z58" s="212"/>
      <c r="AA58" s="212"/>
      <c r="AB58" s="212"/>
      <c r="AC58" s="212"/>
      <c r="AD58" s="212"/>
      <c r="AE58" s="212"/>
      <c r="AF58" s="212"/>
      <c r="AG58" s="212" t="s">
        <v>172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>
      <c r="A59" s="219"/>
      <c r="B59" s="220"/>
      <c r="C59" s="259" t="s">
        <v>185</v>
      </c>
      <c r="D59" s="252"/>
      <c r="E59" s="252"/>
      <c r="F59" s="252"/>
      <c r="G59" s="252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2"/>
      <c r="AA59" s="212"/>
      <c r="AB59" s="212"/>
      <c r="AC59" s="212"/>
      <c r="AD59" s="212"/>
      <c r="AE59" s="212"/>
      <c r="AF59" s="212"/>
      <c r="AG59" s="212" t="s">
        <v>139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>
      <c r="A60" s="228" t="s">
        <v>118</v>
      </c>
      <c r="B60" s="229" t="s">
        <v>72</v>
      </c>
      <c r="C60" s="253" t="s">
        <v>73</v>
      </c>
      <c r="D60" s="230"/>
      <c r="E60" s="231"/>
      <c r="F60" s="232"/>
      <c r="G60" s="232">
        <f>SUMIF(AG61:AG65,"&lt;&gt;NOR",G61:G65)</f>
        <v>0</v>
      </c>
      <c r="H60" s="232"/>
      <c r="I60" s="232">
        <f>SUM(I61:I65)</f>
        <v>0</v>
      </c>
      <c r="J60" s="232"/>
      <c r="K60" s="232">
        <f>SUM(K61:K65)</f>
        <v>0</v>
      </c>
      <c r="L60" s="232"/>
      <c r="M60" s="232">
        <f>SUM(M61:M65)</f>
        <v>0</v>
      </c>
      <c r="N60" s="231"/>
      <c r="O60" s="231">
        <f>SUM(O61:O65)</f>
        <v>0.01</v>
      </c>
      <c r="P60" s="231"/>
      <c r="Q60" s="231">
        <f>SUM(Q61:Q65)</f>
        <v>0.03</v>
      </c>
      <c r="R60" s="232"/>
      <c r="S60" s="232"/>
      <c r="T60" s="233"/>
      <c r="U60" s="227"/>
      <c r="V60" s="227">
        <f>SUM(V61:V65)</f>
        <v>2.52</v>
      </c>
      <c r="W60" s="227"/>
      <c r="X60" s="227"/>
      <c r="Y60" s="227"/>
      <c r="AG60" t="s">
        <v>119</v>
      </c>
    </row>
    <row r="61" spans="1:60" outlineLevel="1">
      <c r="A61" s="244">
        <v>19</v>
      </c>
      <c r="B61" s="245" t="s">
        <v>186</v>
      </c>
      <c r="C61" s="257" t="s">
        <v>187</v>
      </c>
      <c r="D61" s="246" t="s">
        <v>151</v>
      </c>
      <c r="E61" s="247">
        <v>1</v>
      </c>
      <c r="F61" s="248"/>
      <c r="G61" s="249">
        <f>ROUND(E61*F61,2)</f>
        <v>0</v>
      </c>
      <c r="H61" s="248"/>
      <c r="I61" s="249">
        <f>ROUND(E61*H61,2)</f>
        <v>0</v>
      </c>
      <c r="J61" s="248"/>
      <c r="K61" s="249">
        <f>ROUND(E61*J61,2)</f>
        <v>0</v>
      </c>
      <c r="L61" s="249">
        <v>21</v>
      </c>
      <c r="M61" s="249">
        <f>G61*(1+L61/100)</f>
        <v>0</v>
      </c>
      <c r="N61" s="247">
        <v>1.4420000000000001E-2</v>
      </c>
      <c r="O61" s="247">
        <f>ROUND(E61*N61,2)</f>
        <v>0.01</v>
      </c>
      <c r="P61" s="247">
        <v>0</v>
      </c>
      <c r="Q61" s="247">
        <f>ROUND(E61*P61,2)</f>
        <v>0</v>
      </c>
      <c r="R61" s="249" t="s">
        <v>188</v>
      </c>
      <c r="S61" s="249" t="s">
        <v>124</v>
      </c>
      <c r="T61" s="250" t="s">
        <v>124</v>
      </c>
      <c r="U61" s="223">
        <v>1.25</v>
      </c>
      <c r="V61" s="223">
        <f>ROUND(E61*U61,2)</f>
        <v>1.25</v>
      </c>
      <c r="W61" s="223"/>
      <c r="X61" s="223" t="s">
        <v>125</v>
      </c>
      <c r="Y61" s="223" t="s">
        <v>126</v>
      </c>
      <c r="Z61" s="212"/>
      <c r="AA61" s="212"/>
      <c r="AB61" s="212"/>
      <c r="AC61" s="212"/>
      <c r="AD61" s="212"/>
      <c r="AE61" s="212"/>
      <c r="AF61" s="212"/>
      <c r="AG61" s="212" t="s">
        <v>127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>
      <c r="A62" s="235">
        <v>20</v>
      </c>
      <c r="B62" s="236" t="s">
        <v>189</v>
      </c>
      <c r="C62" s="254" t="s">
        <v>190</v>
      </c>
      <c r="D62" s="237" t="s">
        <v>151</v>
      </c>
      <c r="E62" s="238">
        <v>1</v>
      </c>
      <c r="F62" s="239"/>
      <c r="G62" s="240">
        <f>ROUND(E62*F62,2)</f>
        <v>0</v>
      </c>
      <c r="H62" s="239"/>
      <c r="I62" s="240">
        <f>ROUND(E62*H62,2)</f>
        <v>0</v>
      </c>
      <c r="J62" s="239"/>
      <c r="K62" s="240">
        <f>ROUND(E62*J62,2)</f>
        <v>0</v>
      </c>
      <c r="L62" s="240">
        <v>21</v>
      </c>
      <c r="M62" s="240">
        <f>G62*(1+L62/100)</f>
        <v>0</v>
      </c>
      <c r="N62" s="238">
        <v>0</v>
      </c>
      <c r="O62" s="238">
        <f>ROUND(E62*N62,2)</f>
        <v>0</v>
      </c>
      <c r="P62" s="238">
        <v>3.4700000000000002E-2</v>
      </c>
      <c r="Q62" s="238">
        <f>ROUND(E62*P62,2)</f>
        <v>0.03</v>
      </c>
      <c r="R62" s="240" t="s">
        <v>188</v>
      </c>
      <c r="S62" s="240" t="s">
        <v>124</v>
      </c>
      <c r="T62" s="241" t="s">
        <v>124</v>
      </c>
      <c r="U62" s="223">
        <v>0.56899999999999995</v>
      </c>
      <c r="V62" s="223">
        <f>ROUND(E62*U62,2)</f>
        <v>0.56999999999999995</v>
      </c>
      <c r="W62" s="223"/>
      <c r="X62" s="223" t="s">
        <v>125</v>
      </c>
      <c r="Y62" s="223" t="s">
        <v>126</v>
      </c>
      <c r="Z62" s="212"/>
      <c r="AA62" s="212"/>
      <c r="AB62" s="212"/>
      <c r="AC62" s="212"/>
      <c r="AD62" s="212"/>
      <c r="AE62" s="212"/>
      <c r="AF62" s="212"/>
      <c r="AG62" s="212" t="s">
        <v>127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>
      <c r="A63" s="219"/>
      <c r="B63" s="220"/>
      <c r="C63" s="256" t="s">
        <v>191</v>
      </c>
      <c r="D63" s="243"/>
      <c r="E63" s="243"/>
      <c r="F63" s="243"/>
      <c r="G63" s="243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2"/>
      <c r="AA63" s="212"/>
      <c r="AB63" s="212"/>
      <c r="AC63" s="212"/>
      <c r="AD63" s="212"/>
      <c r="AE63" s="212"/>
      <c r="AF63" s="212"/>
      <c r="AG63" s="212" t="s">
        <v>139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2.5" outlineLevel="1">
      <c r="A64" s="244">
        <v>21</v>
      </c>
      <c r="B64" s="245" t="s">
        <v>192</v>
      </c>
      <c r="C64" s="257" t="s">
        <v>193</v>
      </c>
      <c r="D64" s="246" t="s">
        <v>194</v>
      </c>
      <c r="E64" s="247">
        <v>1</v>
      </c>
      <c r="F64" s="248"/>
      <c r="G64" s="249">
        <f>ROUND(E64*F64,2)</f>
        <v>0</v>
      </c>
      <c r="H64" s="248"/>
      <c r="I64" s="249">
        <f>ROUND(E64*H64,2)</f>
        <v>0</v>
      </c>
      <c r="J64" s="248"/>
      <c r="K64" s="249">
        <f>ROUND(E64*J64,2)</f>
        <v>0</v>
      </c>
      <c r="L64" s="249">
        <v>21</v>
      </c>
      <c r="M64" s="249">
        <f>G64*(1+L64/100)</f>
        <v>0</v>
      </c>
      <c r="N64" s="247">
        <v>1.0200000000000001E-3</v>
      </c>
      <c r="O64" s="247">
        <f>ROUND(E64*N64,2)</f>
        <v>0</v>
      </c>
      <c r="P64" s="247">
        <v>0</v>
      </c>
      <c r="Q64" s="247">
        <f>ROUND(E64*P64,2)</f>
        <v>0</v>
      </c>
      <c r="R64" s="249" t="s">
        <v>188</v>
      </c>
      <c r="S64" s="249" t="s">
        <v>124</v>
      </c>
      <c r="T64" s="250" t="s">
        <v>124</v>
      </c>
      <c r="U64" s="223">
        <v>0.47599999999999998</v>
      </c>
      <c r="V64" s="223">
        <f>ROUND(E64*U64,2)</f>
        <v>0.48</v>
      </c>
      <c r="W64" s="223"/>
      <c r="X64" s="223" t="s">
        <v>125</v>
      </c>
      <c r="Y64" s="223" t="s">
        <v>126</v>
      </c>
      <c r="Z64" s="212"/>
      <c r="AA64" s="212"/>
      <c r="AB64" s="212"/>
      <c r="AC64" s="212"/>
      <c r="AD64" s="212"/>
      <c r="AE64" s="212"/>
      <c r="AF64" s="212"/>
      <c r="AG64" s="212" t="s">
        <v>127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>
      <c r="A65" s="244">
        <v>22</v>
      </c>
      <c r="B65" s="245" t="s">
        <v>195</v>
      </c>
      <c r="C65" s="257" t="s">
        <v>196</v>
      </c>
      <c r="D65" s="246" t="s">
        <v>151</v>
      </c>
      <c r="E65" s="247">
        <v>1</v>
      </c>
      <c r="F65" s="248"/>
      <c r="G65" s="249">
        <f>ROUND(E65*F65,2)</f>
        <v>0</v>
      </c>
      <c r="H65" s="248"/>
      <c r="I65" s="249">
        <f>ROUND(E65*H65,2)</f>
        <v>0</v>
      </c>
      <c r="J65" s="248"/>
      <c r="K65" s="249">
        <f>ROUND(E65*J65,2)</f>
        <v>0</v>
      </c>
      <c r="L65" s="249">
        <v>21</v>
      </c>
      <c r="M65" s="249">
        <f>G65*(1+L65/100)</f>
        <v>0</v>
      </c>
      <c r="N65" s="247">
        <v>0</v>
      </c>
      <c r="O65" s="247">
        <f>ROUND(E65*N65,2)</f>
        <v>0</v>
      </c>
      <c r="P65" s="247">
        <v>1.56E-3</v>
      </c>
      <c r="Q65" s="247">
        <f>ROUND(E65*P65,2)</f>
        <v>0</v>
      </c>
      <c r="R65" s="249" t="s">
        <v>188</v>
      </c>
      <c r="S65" s="249" t="s">
        <v>124</v>
      </c>
      <c r="T65" s="250" t="s">
        <v>124</v>
      </c>
      <c r="U65" s="223">
        <v>0.217</v>
      </c>
      <c r="V65" s="223">
        <f>ROUND(E65*U65,2)</f>
        <v>0.22</v>
      </c>
      <c r="W65" s="223"/>
      <c r="X65" s="223" t="s">
        <v>125</v>
      </c>
      <c r="Y65" s="223" t="s">
        <v>126</v>
      </c>
      <c r="Z65" s="212"/>
      <c r="AA65" s="212"/>
      <c r="AB65" s="212"/>
      <c r="AC65" s="212"/>
      <c r="AD65" s="212"/>
      <c r="AE65" s="212"/>
      <c r="AF65" s="212"/>
      <c r="AG65" s="212" t="s">
        <v>127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>
      <c r="A66" s="228" t="s">
        <v>118</v>
      </c>
      <c r="B66" s="229" t="s">
        <v>74</v>
      </c>
      <c r="C66" s="253" t="s">
        <v>75</v>
      </c>
      <c r="D66" s="230"/>
      <c r="E66" s="231"/>
      <c r="F66" s="232"/>
      <c r="G66" s="232">
        <f>SUMIF(AG67:AG68,"&lt;&gt;NOR",G67:G68)</f>
        <v>0</v>
      </c>
      <c r="H66" s="232"/>
      <c r="I66" s="232">
        <f>SUM(I67:I68)</f>
        <v>0</v>
      </c>
      <c r="J66" s="232"/>
      <c r="K66" s="232">
        <f>SUM(K67:K68)</f>
        <v>0</v>
      </c>
      <c r="L66" s="232"/>
      <c r="M66" s="232">
        <f>SUM(M67:M68)</f>
        <v>0</v>
      </c>
      <c r="N66" s="231"/>
      <c r="O66" s="231">
        <f>SUM(O67:O68)</f>
        <v>0</v>
      </c>
      <c r="P66" s="231"/>
      <c r="Q66" s="231">
        <f>SUM(Q67:Q68)</f>
        <v>0</v>
      </c>
      <c r="R66" s="232"/>
      <c r="S66" s="232"/>
      <c r="T66" s="233"/>
      <c r="U66" s="227"/>
      <c r="V66" s="227">
        <f>SUM(V67:V68)</f>
        <v>80.150000000000006</v>
      </c>
      <c r="W66" s="227"/>
      <c r="X66" s="227"/>
      <c r="Y66" s="227"/>
      <c r="AG66" t="s">
        <v>119</v>
      </c>
    </row>
    <row r="67" spans="1:60" outlineLevel="1">
      <c r="A67" s="244">
        <v>23</v>
      </c>
      <c r="B67" s="245" t="s">
        <v>197</v>
      </c>
      <c r="C67" s="257" t="s">
        <v>198</v>
      </c>
      <c r="D67" s="246" t="s">
        <v>199</v>
      </c>
      <c r="E67" s="247">
        <v>50</v>
      </c>
      <c r="F67" s="248"/>
      <c r="G67" s="249">
        <f>ROUND(E67*F67,2)</f>
        <v>0</v>
      </c>
      <c r="H67" s="248"/>
      <c r="I67" s="249">
        <f>ROUND(E67*H67,2)</f>
        <v>0</v>
      </c>
      <c r="J67" s="248"/>
      <c r="K67" s="249">
        <f>ROUND(E67*J67,2)</f>
        <v>0</v>
      </c>
      <c r="L67" s="249">
        <v>21</v>
      </c>
      <c r="M67" s="249">
        <f>G67*(1+L67/100)</f>
        <v>0</v>
      </c>
      <c r="N67" s="247">
        <v>0</v>
      </c>
      <c r="O67" s="247">
        <f>ROUND(E67*N67,2)</f>
        <v>0</v>
      </c>
      <c r="P67" s="247">
        <v>0</v>
      </c>
      <c r="Q67" s="247">
        <f>ROUND(E67*P67,2)</f>
        <v>0</v>
      </c>
      <c r="R67" s="249"/>
      <c r="S67" s="249" t="s">
        <v>145</v>
      </c>
      <c r="T67" s="250" t="s">
        <v>152</v>
      </c>
      <c r="U67" s="223">
        <v>1.55</v>
      </c>
      <c r="V67" s="223">
        <f>ROUND(E67*U67,2)</f>
        <v>77.5</v>
      </c>
      <c r="W67" s="223"/>
      <c r="X67" s="223" t="s">
        <v>125</v>
      </c>
      <c r="Y67" s="223" t="s">
        <v>126</v>
      </c>
      <c r="Z67" s="212"/>
      <c r="AA67" s="212"/>
      <c r="AB67" s="212"/>
      <c r="AC67" s="212"/>
      <c r="AD67" s="212"/>
      <c r="AE67" s="212"/>
      <c r="AF67" s="212"/>
      <c r="AG67" s="212" t="s">
        <v>127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>
      <c r="A68" s="244">
        <v>24</v>
      </c>
      <c r="B68" s="245" t="s">
        <v>200</v>
      </c>
      <c r="C68" s="257" t="s">
        <v>201</v>
      </c>
      <c r="D68" s="246" t="s">
        <v>194</v>
      </c>
      <c r="E68" s="247">
        <v>1</v>
      </c>
      <c r="F68" s="248"/>
      <c r="G68" s="249">
        <f>ROUND(E68*F68,2)</f>
        <v>0</v>
      </c>
      <c r="H68" s="248"/>
      <c r="I68" s="249">
        <f>ROUND(E68*H68,2)</f>
        <v>0</v>
      </c>
      <c r="J68" s="248"/>
      <c r="K68" s="249">
        <f>ROUND(E68*J68,2)</f>
        <v>0</v>
      </c>
      <c r="L68" s="249">
        <v>21</v>
      </c>
      <c r="M68" s="249">
        <f>G68*(1+L68/100)</f>
        <v>0</v>
      </c>
      <c r="N68" s="247">
        <v>0</v>
      </c>
      <c r="O68" s="247">
        <f>ROUND(E68*N68,2)</f>
        <v>0</v>
      </c>
      <c r="P68" s="247">
        <v>0</v>
      </c>
      <c r="Q68" s="247">
        <f>ROUND(E68*P68,2)</f>
        <v>0</v>
      </c>
      <c r="R68" s="249"/>
      <c r="S68" s="249" t="s">
        <v>145</v>
      </c>
      <c r="T68" s="250" t="s">
        <v>152</v>
      </c>
      <c r="U68" s="223">
        <v>2.65</v>
      </c>
      <c r="V68" s="223">
        <f>ROUND(E68*U68,2)</f>
        <v>2.65</v>
      </c>
      <c r="W68" s="223"/>
      <c r="X68" s="223" t="s">
        <v>125</v>
      </c>
      <c r="Y68" s="223" t="s">
        <v>126</v>
      </c>
      <c r="Z68" s="212"/>
      <c r="AA68" s="212"/>
      <c r="AB68" s="212"/>
      <c r="AC68" s="212"/>
      <c r="AD68" s="212"/>
      <c r="AE68" s="212"/>
      <c r="AF68" s="212"/>
      <c r="AG68" s="212" t="s">
        <v>127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>
      <c r="A69" s="228" t="s">
        <v>118</v>
      </c>
      <c r="B69" s="229" t="s">
        <v>76</v>
      </c>
      <c r="C69" s="253" t="s">
        <v>77</v>
      </c>
      <c r="D69" s="230"/>
      <c r="E69" s="231"/>
      <c r="F69" s="232"/>
      <c r="G69" s="232">
        <f>SUMIF(AG70:AG71,"&lt;&gt;NOR",G70:G71)</f>
        <v>0</v>
      </c>
      <c r="H69" s="232"/>
      <c r="I69" s="232">
        <f>SUM(I70:I71)</f>
        <v>0</v>
      </c>
      <c r="J69" s="232"/>
      <c r="K69" s="232">
        <f>SUM(K70:K71)</f>
        <v>0</v>
      </c>
      <c r="L69" s="232"/>
      <c r="M69" s="232">
        <f>SUM(M70:M71)</f>
        <v>0</v>
      </c>
      <c r="N69" s="231"/>
      <c r="O69" s="231">
        <f>SUM(O70:O71)</f>
        <v>0</v>
      </c>
      <c r="P69" s="231"/>
      <c r="Q69" s="231">
        <f>SUM(Q70:Q71)</f>
        <v>0</v>
      </c>
      <c r="R69" s="232"/>
      <c r="S69" s="232"/>
      <c r="T69" s="233"/>
      <c r="U69" s="227"/>
      <c r="V69" s="227">
        <f>SUM(V70:V71)</f>
        <v>2.8099999999999996</v>
      </c>
      <c r="W69" s="227"/>
      <c r="X69" s="227"/>
      <c r="Y69" s="227"/>
      <c r="AG69" t="s">
        <v>119</v>
      </c>
    </row>
    <row r="70" spans="1:60" outlineLevel="1">
      <c r="A70" s="244">
        <v>25</v>
      </c>
      <c r="B70" s="245" t="s">
        <v>202</v>
      </c>
      <c r="C70" s="257" t="s">
        <v>203</v>
      </c>
      <c r="D70" s="246" t="s">
        <v>204</v>
      </c>
      <c r="E70" s="247">
        <v>1</v>
      </c>
      <c r="F70" s="248"/>
      <c r="G70" s="249">
        <f>ROUND(E70*F70,2)</f>
        <v>0</v>
      </c>
      <c r="H70" s="248"/>
      <c r="I70" s="249">
        <f>ROUND(E70*H70,2)</f>
        <v>0</v>
      </c>
      <c r="J70" s="248"/>
      <c r="K70" s="249">
        <f>ROUND(E70*J70,2)</f>
        <v>0</v>
      </c>
      <c r="L70" s="249">
        <v>21</v>
      </c>
      <c r="M70" s="249">
        <f>G70*(1+L70/100)</f>
        <v>0</v>
      </c>
      <c r="N70" s="247">
        <v>6.0000000000000002E-5</v>
      </c>
      <c r="O70" s="247">
        <f>ROUND(E70*N70,2)</f>
        <v>0</v>
      </c>
      <c r="P70" s="247">
        <v>0</v>
      </c>
      <c r="Q70" s="247">
        <f>ROUND(E70*P70,2)</f>
        <v>0</v>
      </c>
      <c r="R70" s="249"/>
      <c r="S70" s="249" t="s">
        <v>145</v>
      </c>
      <c r="T70" s="250" t="s">
        <v>152</v>
      </c>
      <c r="U70" s="223">
        <v>0.49</v>
      </c>
      <c r="V70" s="223">
        <f>ROUND(E70*U70,2)</f>
        <v>0.49</v>
      </c>
      <c r="W70" s="223"/>
      <c r="X70" s="223" t="s">
        <v>125</v>
      </c>
      <c r="Y70" s="223" t="s">
        <v>126</v>
      </c>
      <c r="Z70" s="212"/>
      <c r="AA70" s="212"/>
      <c r="AB70" s="212"/>
      <c r="AC70" s="212"/>
      <c r="AD70" s="212"/>
      <c r="AE70" s="212"/>
      <c r="AF70" s="212"/>
      <c r="AG70" s="212" t="s">
        <v>127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>
      <c r="A71" s="244">
        <v>26</v>
      </c>
      <c r="B71" s="245" t="s">
        <v>205</v>
      </c>
      <c r="C71" s="257" t="s">
        <v>206</v>
      </c>
      <c r="D71" s="246" t="s">
        <v>194</v>
      </c>
      <c r="E71" s="247">
        <v>1</v>
      </c>
      <c r="F71" s="248"/>
      <c r="G71" s="249">
        <f>ROUND(E71*F71,2)</f>
        <v>0</v>
      </c>
      <c r="H71" s="248"/>
      <c r="I71" s="249">
        <f>ROUND(E71*H71,2)</f>
        <v>0</v>
      </c>
      <c r="J71" s="248"/>
      <c r="K71" s="249">
        <f>ROUND(E71*J71,2)</f>
        <v>0</v>
      </c>
      <c r="L71" s="249">
        <v>21</v>
      </c>
      <c r="M71" s="249">
        <f>G71*(1+L71/100)</f>
        <v>0</v>
      </c>
      <c r="N71" s="247">
        <v>1.9000000000000001E-4</v>
      </c>
      <c r="O71" s="247">
        <f>ROUND(E71*N71,2)</f>
        <v>0</v>
      </c>
      <c r="P71" s="247">
        <v>0</v>
      </c>
      <c r="Q71" s="247">
        <f>ROUND(E71*P71,2)</f>
        <v>0</v>
      </c>
      <c r="R71" s="249"/>
      <c r="S71" s="249" t="s">
        <v>145</v>
      </c>
      <c r="T71" s="250" t="s">
        <v>152</v>
      </c>
      <c r="U71" s="223">
        <v>2.3199999999999998</v>
      </c>
      <c r="V71" s="223">
        <f>ROUND(E71*U71,2)</f>
        <v>2.3199999999999998</v>
      </c>
      <c r="W71" s="223"/>
      <c r="X71" s="223" t="s">
        <v>125</v>
      </c>
      <c r="Y71" s="223" t="s">
        <v>126</v>
      </c>
      <c r="Z71" s="212"/>
      <c r="AA71" s="212"/>
      <c r="AB71" s="212"/>
      <c r="AC71" s="212"/>
      <c r="AD71" s="212"/>
      <c r="AE71" s="212"/>
      <c r="AF71" s="212"/>
      <c r="AG71" s="212" t="s">
        <v>127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>
      <c r="A72" s="228" t="s">
        <v>118</v>
      </c>
      <c r="B72" s="229" t="s">
        <v>78</v>
      </c>
      <c r="C72" s="253" t="s">
        <v>79</v>
      </c>
      <c r="D72" s="230"/>
      <c r="E72" s="231"/>
      <c r="F72" s="232"/>
      <c r="G72" s="232">
        <f>SUMIF(AG73:AG82,"&lt;&gt;NOR",G73:G82)</f>
        <v>0</v>
      </c>
      <c r="H72" s="232"/>
      <c r="I72" s="232">
        <f>SUM(I73:I82)</f>
        <v>0</v>
      </c>
      <c r="J72" s="232"/>
      <c r="K72" s="232">
        <f>SUM(K73:K82)</f>
        <v>0</v>
      </c>
      <c r="L72" s="232"/>
      <c r="M72" s="232">
        <f>SUM(M73:M82)</f>
        <v>0</v>
      </c>
      <c r="N72" s="231"/>
      <c r="O72" s="231">
        <f>SUM(O73:O82)</f>
        <v>0.38</v>
      </c>
      <c r="P72" s="231"/>
      <c r="Q72" s="231">
        <f>SUM(Q73:Q82)</f>
        <v>0</v>
      </c>
      <c r="R72" s="232"/>
      <c r="S72" s="232"/>
      <c r="T72" s="233"/>
      <c r="U72" s="227"/>
      <c r="V72" s="227">
        <f>SUM(V73:V82)</f>
        <v>15.42</v>
      </c>
      <c r="W72" s="227"/>
      <c r="X72" s="227"/>
      <c r="Y72" s="227"/>
      <c r="AG72" t="s">
        <v>119</v>
      </c>
    </row>
    <row r="73" spans="1:60" outlineLevel="1">
      <c r="A73" s="235">
        <v>27</v>
      </c>
      <c r="B73" s="236" t="s">
        <v>207</v>
      </c>
      <c r="C73" s="254" t="s">
        <v>208</v>
      </c>
      <c r="D73" s="237" t="s">
        <v>122</v>
      </c>
      <c r="E73" s="238">
        <v>15</v>
      </c>
      <c r="F73" s="239"/>
      <c r="G73" s="240">
        <f>ROUND(E73*F73,2)</f>
        <v>0</v>
      </c>
      <c r="H73" s="239"/>
      <c r="I73" s="240">
        <f>ROUND(E73*H73,2)</f>
        <v>0</v>
      </c>
      <c r="J73" s="239"/>
      <c r="K73" s="240">
        <f>ROUND(E73*J73,2)</f>
        <v>0</v>
      </c>
      <c r="L73" s="240">
        <v>21</v>
      </c>
      <c r="M73" s="240">
        <f>G73*(1+L73/100)</f>
        <v>0</v>
      </c>
      <c r="N73" s="238">
        <v>2.1000000000000001E-4</v>
      </c>
      <c r="O73" s="238">
        <f>ROUND(E73*N73,2)</f>
        <v>0</v>
      </c>
      <c r="P73" s="238">
        <v>0</v>
      </c>
      <c r="Q73" s="238">
        <f>ROUND(E73*P73,2)</f>
        <v>0</v>
      </c>
      <c r="R73" s="240" t="s">
        <v>209</v>
      </c>
      <c r="S73" s="240" t="s">
        <v>124</v>
      </c>
      <c r="T73" s="241" t="s">
        <v>124</v>
      </c>
      <c r="U73" s="223">
        <v>0.05</v>
      </c>
      <c r="V73" s="223">
        <f>ROUND(E73*U73,2)</f>
        <v>0.75</v>
      </c>
      <c r="W73" s="223"/>
      <c r="X73" s="223" t="s">
        <v>125</v>
      </c>
      <c r="Y73" s="223" t="s">
        <v>126</v>
      </c>
      <c r="Z73" s="212"/>
      <c r="AA73" s="212"/>
      <c r="AB73" s="212"/>
      <c r="AC73" s="212"/>
      <c r="AD73" s="212"/>
      <c r="AE73" s="212"/>
      <c r="AF73" s="212"/>
      <c r="AG73" s="212" t="s">
        <v>127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>
      <c r="A74" s="219"/>
      <c r="B74" s="220"/>
      <c r="C74" s="255" t="s">
        <v>146</v>
      </c>
      <c r="D74" s="225"/>
      <c r="E74" s="226">
        <v>10</v>
      </c>
      <c r="F74" s="223"/>
      <c r="G74" s="22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2"/>
      <c r="AA74" s="212"/>
      <c r="AB74" s="212"/>
      <c r="AC74" s="212"/>
      <c r="AD74" s="212"/>
      <c r="AE74" s="212"/>
      <c r="AF74" s="212"/>
      <c r="AG74" s="212" t="s">
        <v>129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>
      <c r="A75" s="219"/>
      <c r="B75" s="220"/>
      <c r="C75" s="255" t="s">
        <v>147</v>
      </c>
      <c r="D75" s="225"/>
      <c r="E75" s="226">
        <v>5</v>
      </c>
      <c r="F75" s="223"/>
      <c r="G75" s="223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2"/>
      <c r="AA75" s="212"/>
      <c r="AB75" s="212"/>
      <c r="AC75" s="212"/>
      <c r="AD75" s="212"/>
      <c r="AE75" s="212"/>
      <c r="AF75" s="212"/>
      <c r="AG75" s="212" t="s">
        <v>129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>
      <c r="A76" s="235">
        <v>28</v>
      </c>
      <c r="B76" s="236" t="s">
        <v>210</v>
      </c>
      <c r="C76" s="254" t="s">
        <v>211</v>
      </c>
      <c r="D76" s="237" t="s">
        <v>122</v>
      </c>
      <c r="E76" s="238">
        <v>15</v>
      </c>
      <c r="F76" s="239"/>
      <c r="G76" s="240">
        <f>ROUND(E76*F76,2)</f>
        <v>0</v>
      </c>
      <c r="H76" s="239"/>
      <c r="I76" s="240">
        <f>ROUND(E76*H76,2)</f>
        <v>0</v>
      </c>
      <c r="J76" s="239"/>
      <c r="K76" s="240">
        <f>ROUND(E76*J76,2)</f>
        <v>0</v>
      </c>
      <c r="L76" s="240">
        <v>21</v>
      </c>
      <c r="M76" s="240">
        <f>G76*(1+L76/100)</f>
        <v>0</v>
      </c>
      <c r="N76" s="238">
        <v>5.0400000000000002E-3</v>
      </c>
      <c r="O76" s="238">
        <f>ROUND(E76*N76,2)</f>
        <v>0.08</v>
      </c>
      <c r="P76" s="238">
        <v>0</v>
      </c>
      <c r="Q76" s="238">
        <f>ROUND(E76*P76,2)</f>
        <v>0</v>
      </c>
      <c r="R76" s="240" t="s">
        <v>209</v>
      </c>
      <c r="S76" s="240" t="s">
        <v>124</v>
      </c>
      <c r="T76" s="241" t="s">
        <v>124</v>
      </c>
      <c r="U76" s="223">
        <v>0.97799999999999998</v>
      </c>
      <c r="V76" s="223">
        <f>ROUND(E76*U76,2)</f>
        <v>14.67</v>
      </c>
      <c r="W76" s="223"/>
      <c r="X76" s="223" t="s">
        <v>125</v>
      </c>
      <c r="Y76" s="223" t="s">
        <v>126</v>
      </c>
      <c r="Z76" s="212"/>
      <c r="AA76" s="212"/>
      <c r="AB76" s="212"/>
      <c r="AC76" s="212"/>
      <c r="AD76" s="212"/>
      <c r="AE76" s="212"/>
      <c r="AF76" s="212"/>
      <c r="AG76" s="212" t="s">
        <v>127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>
      <c r="A77" s="219"/>
      <c r="B77" s="220"/>
      <c r="C77" s="255" t="s">
        <v>146</v>
      </c>
      <c r="D77" s="225"/>
      <c r="E77" s="226">
        <v>10</v>
      </c>
      <c r="F77" s="223"/>
      <c r="G77" s="223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2"/>
      <c r="AA77" s="212"/>
      <c r="AB77" s="212"/>
      <c r="AC77" s="212"/>
      <c r="AD77" s="212"/>
      <c r="AE77" s="212"/>
      <c r="AF77" s="212"/>
      <c r="AG77" s="212" t="s">
        <v>129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>
      <c r="A78" s="219"/>
      <c r="B78" s="220"/>
      <c r="C78" s="255" t="s">
        <v>147</v>
      </c>
      <c r="D78" s="225"/>
      <c r="E78" s="226">
        <v>5</v>
      </c>
      <c r="F78" s="223"/>
      <c r="G78" s="223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2"/>
      <c r="AA78" s="212"/>
      <c r="AB78" s="212"/>
      <c r="AC78" s="212"/>
      <c r="AD78" s="212"/>
      <c r="AE78" s="212"/>
      <c r="AF78" s="212"/>
      <c r="AG78" s="212" t="s">
        <v>129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>
      <c r="A79" s="235">
        <v>29</v>
      </c>
      <c r="B79" s="236" t="s">
        <v>212</v>
      </c>
      <c r="C79" s="254" t="s">
        <v>213</v>
      </c>
      <c r="D79" s="237" t="s">
        <v>122</v>
      </c>
      <c r="E79" s="238">
        <v>15.75</v>
      </c>
      <c r="F79" s="239"/>
      <c r="G79" s="240">
        <f>ROUND(E79*F79,2)</f>
        <v>0</v>
      </c>
      <c r="H79" s="239"/>
      <c r="I79" s="240">
        <f>ROUND(E79*H79,2)</f>
        <v>0</v>
      </c>
      <c r="J79" s="239"/>
      <c r="K79" s="240">
        <f>ROUND(E79*J79,2)</f>
        <v>0</v>
      </c>
      <c r="L79" s="240">
        <v>21</v>
      </c>
      <c r="M79" s="240">
        <f>G79*(1+L79/100)</f>
        <v>0</v>
      </c>
      <c r="N79" s="238">
        <v>1.9199999999999998E-2</v>
      </c>
      <c r="O79" s="238">
        <f>ROUND(E79*N79,2)</f>
        <v>0.3</v>
      </c>
      <c r="P79" s="238">
        <v>0</v>
      </c>
      <c r="Q79" s="238">
        <f>ROUND(E79*P79,2)</f>
        <v>0</v>
      </c>
      <c r="R79" s="240"/>
      <c r="S79" s="240" t="s">
        <v>145</v>
      </c>
      <c r="T79" s="241" t="s">
        <v>124</v>
      </c>
      <c r="U79" s="223">
        <v>0</v>
      </c>
      <c r="V79" s="223">
        <f>ROUND(E79*U79,2)</f>
        <v>0</v>
      </c>
      <c r="W79" s="223"/>
      <c r="X79" s="223" t="s">
        <v>214</v>
      </c>
      <c r="Y79" s="223" t="s">
        <v>126</v>
      </c>
      <c r="Z79" s="212"/>
      <c r="AA79" s="212"/>
      <c r="AB79" s="212"/>
      <c r="AC79" s="212"/>
      <c r="AD79" s="212"/>
      <c r="AE79" s="212"/>
      <c r="AF79" s="212"/>
      <c r="AG79" s="212" t="s">
        <v>215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>
      <c r="A80" s="219"/>
      <c r="B80" s="220"/>
      <c r="C80" s="255" t="s">
        <v>216</v>
      </c>
      <c r="D80" s="225"/>
      <c r="E80" s="226">
        <v>15.75</v>
      </c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2"/>
      <c r="AA80" s="212"/>
      <c r="AB80" s="212"/>
      <c r="AC80" s="212"/>
      <c r="AD80" s="212"/>
      <c r="AE80" s="212"/>
      <c r="AF80" s="212"/>
      <c r="AG80" s="212" t="s">
        <v>129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>
      <c r="A81" s="219">
        <v>30</v>
      </c>
      <c r="B81" s="220" t="s">
        <v>217</v>
      </c>
      <c r="C81" s="258" t="s">
        <v>218</v>
      </c>
      <c r="D81" s="221" t="s">
        <v>0</v>
      </c>
      <c r="E81" s="251"/>
      <c r="F81" s="224"/>
      <c r="G81" s="223">
        <f>ROUND(E81*F81,2)</f>
        <v>0</v>
      </c>
      <c r="H81" s="224"/>
      <c r="I81" s="223">
        <f>ROUND(E81*H81,2)</f>
        <v>0</v>
      </c>
      <c r="J81" s="224"/>
      <c r="K81" s="223">
        <f>ROUND(E81*J81,2)</f>
        <v>0</v>
      </c>
      <c r="L81" s="223">
        <v>21</v>
      </c>
      <c r="M81" s="223">
        <f>G81*(1+L81/100)</f>
        <v>0</v>
      </c>
      <c r="N81" s="222">
        <v>0</v>
      </c>
      <c r="O81" s="222">
        <f>ROUND(E81*N81,2)</f>
        <v>0</v>
      </c>
      <c r="P81" s="222">
        <v>0</v>
      </c>
      <c r="Q81" s="222">
        <f>ROUND(E81*P81,2)</f>
        <v>0</v>
      </c>
      <c r="R81" s="223" t="s">
        <v>209</v>
      </c>
      <c r="S81" s="223" t="s">
        <v>124</v>
      </c>
      <c r="T81" s="223" t="s">
        <v>124</v>
      </c>
      <c r="U81" s="223">
        <v>0</v>
      </c>
      <c r="V81" s="223">
        <f>ROUND(E81*U81,2)</f>
        <v>0</v>
      </c>
      <c r="W81" s="223"/>
      <c r="X81" s="223" t="s">
        <v>171</v>
      </c>
      <c r="Y81" s="223" t="s">
        <v>126</v>
      </c>
      <c r="Z81" s="212"/>
      <c r="AA81" s="212"/>
      <c r="AB81" s="212"/>
      <c r="AC81" s="212"/>
      <c r="AD81" s="212"/>
      <c r="AE81" s="212"/>
      <c r="AF81" s="212"/>
      <c r="AG81" s="212" t="s">
        <v>172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>
      <c r="A82" s="219"/>
      <c r="B82" s="220"/>
      <c r="C82" s="259" t="s">
        <v>185</v>
      </c>
      <c r="D82" s="252"/>
      <c r="E82" s="252"/>
      <c r="F82" s="252"/>
      <c r="G82" s="252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2"/>
      <c r="AA82" s="212"/>
      <c r="AB82" s="212"/>
      <c r="AC82" s="212"/>
      <c r="AD82" s="212"/>
      <c r="AE82" s="212"/>
      <c r="AF82" s="212"/>
      <c r="AG82" s="212" t="s">
        <v>139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>
      <c r="A83" s="228" t="s">
        <v>118</v>
      </c>
      <c r="B83" s="229" t="s">
        <v>80</v>
      </c>
      <c r="C83" s="253" t="s">
        <v>81</v>
      </c>
      <c r="D83" s="230"/>
      <c r="E83" s="231"/>
      <c r="F83" s="232"/>
      <c r="G83" s="232">
        <f>SUMIF(AG84:AG90,"&lt;&gt;NOR",G84:G90)</f>
        <v>0</v>
      </c>
      <c r="H83" s="232"/>
      <c r="I83" s="232">
        <f>SUM(I84:I90)</f>
        <v>0</v>
      </c>
      <c r="J83" s="232"/>
      <c r="K83" s="232">
        <f>SUM(K84:K90)</f>
        <v>0</v>
      </c>
      <c r="L83" s="232"/>
      <c r="M83" s="232">
        <f>SUM(M84:M90)</f>
        <v>0</v>
      </c>
      <c r="N83" s="231"/>
      <c r="O83" s="231">
        <f>SUM(O84:O90)</f>
        <v>0.66</v>
      </c>
      <c r="P83" s="231"/>
      <c r="Q83" s="231">
        <f>SUM(Q84:Q90)</f>
        <v>0</v>
      </c>
      <c r="R83" s="232"/>
      <c r="S83" s="232"/>
      <c r="T83" s="233"/>
      <c r="U83" s="227"/>
      <c r="V83" s="227">
        <f>SUM(V84:V90)</f>
        <v>31.080000000000002</v>
      </c>
      <c r="W83" s="227"/>
      <c r="X83" s="227"/>
      <c r="Y83" s="227"/>
      <c r="AG83" t="s">
        <v>119</v>
      </c>
    </row>
    <row r="84" spans="1:60" outlineLevel="1">
      <c r="A84" s="235">
        <v>31</v>
      </c>
      <c r="B84" s="236" t="s">
        <v>219</v>
      </c>
      <c r="C84" s="254" t="s">
        <v>220</v>
      </c>
      <c r="D84" s="237" t="s">
        <v>122</v>
      </c>
      <c r="E84" s="238">
        <v>27</v>
      </c>
      <c r="F84" s="239"/>
      <c r="G84" s="240">
        <f>ROUND(E84*F84,2)</f>
        <v>0</v>
      </c>
      <c r="H84" s="239"/>
      <c r="I84" s="240">
        <f>ROUND(E84*H84,2)</f>
        <v>0</v>
      </c>
      <c r="J84" s="239"/>
      <c r="K84" s="240">
        <f>ROUND(E84*J84,2)</f>
        <v>0</v>
      </c>
      <c r="L84" s="240">
        <v>21</v>
      </c>
      <c r="M84" s="240">
        <f>G84*(1+L84/100)</f>
        <v>0</v>
      </c>
      <c r="N84" s="238">
        <v>1.6000000000000001E-4</v>
      </c>
      <c r="O84" s="238">
        <f>ROUND(E84*N84,2)</f>
        <v>0</v>
      </c>
      <c r="P84" s="238">
        <v>0</v>
      </c>
      <c r="Q84" s="238">
        <f>ROUND(E84*P84,2)</f>
        <v>0</v>
      </c>
      <c r="R84" s="240" t="s">
        <v>209</v>
      </c>
      <c r="S84" s="240" t="s">
        <v>124</v>
      </c>
      <c r="T84" s="241" t="s">
        <v>124</v>
      </c>
      <c r="U84" s="223">
        <v>0.05</v>
      </c>
      <c r="V84" s="223">
        <f>ROUND(E84*U84,2)</f>
        <v>1.35</v>
      </c>
      <c r="W84" s="223"/>
      <c r="X84" s="223" t="s">
        <v>125</v>
      </c>
      <c r="Y84" s="223" t="s">
        <v>126</v>
      </c>
      <c r="Z84" s="212"/>
      <c r="AA84" s="212"/>
      <c r="AB84" s="212"/>
      <c r="AC84" s="212"/>
      <c r="AD84" s="212"/>
      <c r="AE84" s="212"/>
      <c r="AF84" s="212"/>
      <c r="AG84" s="212" t="s">
        <v>127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2">
      <c r="A85" s="219"/>
      <c r="B85" s="220"/>
      <c r="C85" s="255" t="s">
        <v>134</v>
      </c>
      <c r="D85" s="225"/>
      <c r="E85" s="226">
        <v>27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2"/>
      <c r="AA85" s="212"/>
      <c r="AB85" s="212"/>
      <c r="AC85" s="212"/>
      <c r="AD85" s="212"/>
      <c r="AE85" s="212"/>
      <c r="AF85" s="212"/>
      <c r="AG85" s="212" t="s">
        <v>129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>
      <c r="A86" s="235">
        <v>32</v>
      </c>
      <c r="B86" s="236" t="s">
        <v>221</v>
      </c>
      <c r="C86" s="254" t="s">
        <v>222</v>
      </c>
      <c r="D86" s="237" t="s">
        <v>122</v>
      </c>
      <c r="E86" s="238">
        <v>27</v>
      </c>
      <c r="F86" s="239"/>
      <c r="G86" s="240">
        <f>ROUND(E86*F86,2)</f>
        <v>0</v>
      </c>
      <c r="H86" s="239"/>
      <c r="I86" s="240">
        <f>ROUND(E86*H86,2)</f>
        <v>0</v>
      </c>
      <c r="J86" s="239"/>
      <c r="K86" s="240">
        <f>ROUND(E86*J86,2)</f>
        <v>0</v>
      </c>
      <c r="L86" s="240">
        <v>21</v>
      </c>
      <c r="M86" s="240">
        <f>G86*(1+L86/100)</f>
        <v>0</v>
      </c>
      <c r="N86" s="238">
        <v>5.0299999999999997E-3</v>
      </c>
      <c r="O86" s="238">
        <f>ROUND(E86*N86,2)</f>
        <v>0.14000000000000001</v>
      </c>
      <c r="P86" s="238">
        <v>0</v>
      </c>
      <c r="Q86" s="238">
        <f>ROUND(E86*P86,2)</f>
        <v>0</v>
      </c>
      <c r="R86" s="240" t="s">
        <v>209</v>
      </c>
      <c r="S86" s="240" t="s">
        <v>124</v>
      </c>
      <c r="T86" s="241" t="s">
        <v>124</v>
      </c>
      <c r="U86" s="223">
        <v>1.07</v>
      </c>
      <c r="V86" s="223">
        <f>ROUND(E86*U86,2)</f>
        <v>28.89</v>
      </c>
      <c r="W86" s="223"/>
      <c r="X86" s="223" t="s">
        <v>125</v>
      </c>
      <c r="Y86" s="223" t="s">
        <v>126</v>
      </c>
      <c r="Z86" s="212"/>
      <c r="AA86" s="212"/>
      <c r="AB86" s="212"/>
      <c r="AC86" s="212"/>
      <c r="AD86" s="212"/>
      <c r="AE86" s="212"/>
      <c r="AF86" s="212"/>
      <c r="AG86" s="212" t="s">
        <v>127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>
      <c r="A87" s="219"/>
      <c r="B87" s="220"/>
      <c r="C87" s="255" t="s">
        <v>134</v>
      </c>
      <c r="D87" s="225"/>
      <c r="E87" s="226">
        <v>27</v>
      </c>
      <c r="F87" s="223"/>
      <c r="G87" s="223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2"/>
      <c r="AA87" s="212"/>
      <c r="AB87" s="212"/>
      <c r="AC87" s="212"/>
      <c r="AD87" s="212"/>
      <c r="AE87" s="212"/>
      <c r="AF87" s="212"/>
      <c r="AG87" s="212" t="s">
        <v>129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>
      <c r="A88" s="235">
        <v>33</v>
      </c>
      <c r="B88" s="236" t="s">
        <v>223</v>
      </c>
      <c r="C88" s="254" t="s">
        <v>224</v>
      </c>
      <c r="D88" s="237" t="s">
        <v>122</v>
      </c>
      <c r="E88" s="238">
        <v>28.35</v>
      </c>
      <c r="F88" s="239"/>
      <c r="G88" s="240">
        <f>ROUND(E88*F88,2)</f>
        <v>0</v>
      </c>
      <c r="H88" s="239"/>
      <c r="I88" s="240">
        <f>ROUND(E88*H88,2)</f>
        <v>0</v>
      </c>
      <c r="J88" s="239"/>
      <c r="K88" s="240">
        <f>ROUND(E88*J88,2)</f>
        <v>0</v>
      </c>
      <c r="L88" s="240">
        <v>21</v>
      </c>
      <c r="M88" s="240">
        <f>G88*(1+L88/100)</f>
        <v>0</v>
      </c>
      <c r="N88" s="238">
        <v>1.8499999999999999E-2</v>
      </c>
      <c r="O88" s="238">
        <f>ROUND(E88*N88,2)</f>
        <v>0.52</v>
      </c>
      <c r="P88" s="238">
        <v>0</v>
      </c>
      <c r="Q88" s="238">
        <f>ROUND(E88*P88,2)</f>
        <v>0</v>
      </c>
      <c r="R88" s="240"/>
      <c r="S88" s="240" t="s">
        <v>145</v>
      </c>
      <c r="T88" s="241" t="s">
        <v>124</v>
      </c>
      <c r="U88" s="223">
        <v>0</v>
      </c>
      <c r="V88" s="223">
        <f>ROUND(E88*U88,2)</f>
        <v>0</v>
      </c>
      <c r="W88" s="223"/>
      <c r="X88" s="223" t="s">
        <v>214</v>
      </c>
      <c r="Y88" s="223" t="s">
        <v>126</v>
      </c>
      <c r="Z88" s="212"/>
      <c r="AA88" s="212"/>
      <c r="AB88" s="212"/>
      <c r="AC88" s="212"/>
      <c r="AD88" s="212"/>
      <c r="AE88" s="212"/>
      <c r="AF88" s="212"/>
      <c r="AG88" s="212" t="s">
        <v>215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2">
      <c r="A89" s="219"/>
      <c r="B89" s="220"/>
      <c r="C89" s="255" t="s">
        <v>225</v>
      </c>
      <c r="D89" s="225"/>
      <c r="E89" s="226">
        <v>28.35</v>
      </c>
      <c r="F89" s="223"/>
      <c r="G89" s="22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2"/>
      <c r="AA89" s="212"/>
      <c r="AB89" s="212"/>
      <c r="AC89" s="212"/>
      <c r="AD89" s="212"/>
      <c r="AE89" s="212"/>
      <c r="AF89" s="212"/>
      <c r="AG89" s="212" t="s">
        <v>129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>
      <c r="A90" s="244">
        <v>34</v>
      </c>
      <c r="B90" s="245" t="s">
        <v>226</v>
      </c>
      <c r="C90" s="257" t="s">
        <v>227</v>
      </c>
      <c r="D90" s="246" t="s">
        <v>170</v>
      </c>
      <c r="E90" s="247">
        <v>0.66461000000000003</v>
      </c>
      <c r="F90" s="248"/>
      <c r="G90" s="249">
        <f>ROUND(E90*F90,2)</f>
        <v>0</v>
      </c>
      <c r="H90" s="248"/>
      <c r="I90" s="249">
        <f>ROUND(E90*H90,2)</f>
        <v>0</v>
      </c>
      <c r="J90" s="248"/>
      <c r="K90" s="249">
        <f>ROUND(E90*J90,2)</f>
        <v>0</v>
      </c>
      <c r="L90" s="249">
        <v>21</v>
      </c>
      <c r="M90" s="249">
        <f>G90*(1+L90/100)</f>
        <v>0</v>
      </c>
      <c r="N90" s="247">
        <v>0</v>
      </c>
      <c r="O90" s="247">
        <f>ROUND(E90*N90,2)</f>
        <v>0</v>
      </c>
      <c r="P90" s="247">
        <v>0</v>
      </c>
      <c r="Q90" s="247">
        <f>ROUND(E90*P90,2)</f>
        <v>0</v>
      </c>
      <c r="R90" s="249" t="s">
        <v>209</v>
      </c>
      <c r="S90" s="249" t="s">
        <v>124</v>
      </c>
      <c r="T90" s="250" t="s">
        <v>124</v>
      </c>
      <c r="U90" s="223">
        <v>1.2649999999999999</v>
      </c>
      <c r="V90" s="223">
        <f>ROUND(E90*U90,2)</f>
        <v>0.84</v>
      </c>
      <c r="W90" s="223"/>
      <c r="X90" s="223" t="s">
        <v>171</v>
      </c>
      <c r="Y90" s="223" t="s">
        <v>126</v>
      </c>
      <c r="Z90" s="212"/>
      <c r="AA90" s="212"/>
      <c r="AB90" s="212"/>
      <c r="AC90" s="212"/>
      <c r="AD90" s="212"/>
      <c r="AE90" s="212"/>
      <c r="AF90" s="212"/>
      <c r="AG90" s="212" t="s">
        <v>172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>
      <c r="A91" s="228" t="s">
        <v>118</v>
      </c>
      <c r="B91" s="229" t="s">
        <v>82</v>
      </c>
      <c r="C91" s="253" t="s">
        <v>83</v>
      </c>
      <c r="D91" s="230"/>
      <c r="E91" s="231"/>
      <c r="F91" s="232"/>
      <c r="G91" s="232">
        <f>SUMIF(AG92:AG109,"&lt;&gt;NOR",G92:G109)</f>
        <v>0</v>
      </c>
      <c r="H91" s="232"/>
      <c r="I91" s="232">
        <f>SUM(I92:I109)</f>
        <v>0</v>
      </c>
      <c r="J91" s="232"/>
      <c r="K91" s="232">
        <f>SUM(K92:K109)</f>
        <v>0</v>
      </c>
      <c r="L91" s="232"/>
      <c r="M91" s="232">
        <f>SUM(M92:M109)</f>
        <v>0</v>
      </c>
      <c r="N91" s="231"/>
      <c r="O91" s="231">
        <f>SUM(O92:O109)</f>
        <v>0.05</v>
      </c>
      <c r="P91" s="231"/>
      <c r="Q91" s="231">
        <f>SUM(Q92:Q109)</f>
        <v>0</v>
      </c>
      <c r="R91" s="232"/>
      <c r="S91" s="232"/>
      <c r="T91" s="233"/>
      <c r="U91" s="227"/>
      <c r="V91" s="227">
        <f>SUM(V92:V109)</f>
        <v>18.75</v>
      </c>
      <c r="W91" s="227"/>
      <c r="X91" s="227"/>
      <c r="Y91" s="227"/>
      <c r="AG91" t="s">
        <v>119</v>
      </c>
    </row>
    <row r="92" spans="1:60" outlineLevel="1">
      <c r="A92" s="235">
        <v>35</v>
      </c>
      <c r="B92" s="236" t="s">
        <v>228</v>
      </c>
      <c r="C92" s="254" t="s">
        <v>229</v>
      </c>
      <c r="D92" s="237" t="s">
        <v>122</v>
      </c>
      <c r="E92" s="238">
        <v>144.23500000000001</v>
      </c>
      <c r="F92" s="239"/>
      <c r="G92" s="240">
        <f>ROUND(E92*F92,2)</f>
        <v>0</v>
      </c>
      <c r="H92" s="239"/>
      <c r="I92" s="240">
        <f>ROUND(E92*H92,2)</f>
        <v>0</v>
      </c>
      <c r="J92" s="239"/>
      <c r="K92" s="240">
        <f>ROUND(E92*J92,2)</f>
        <v>0</v>
      </c>
      <c r="L92" s="240">
        <v>21</v>
      </c>
      <c r="M92" s="240">
        <f>G92*(1+L92/100)</f>
        <v>0</v>
      </c>
      <c r="N92" s="238">
        <v>6.9999999999999994E-5</v>
      </c>
      <c r="O92" s="238">
        <f>ROUND(E92*N92,2)</f>
        <v>0.01</v>
      </c>
      <c r="P92" s="238">
        <v>0</v>
      </c>
      <c r="Q92" s="238">
        <f>ROUND(E92*P92,2)</f>
        <v>0</v>
      </c>
      <c r="R92" s="240" t="s">
        <v>230</v>
      </c>
      <c r="S92" s="240" t="s">
        <v>124</v>
      </c>
      <c r="T92" s="241" t="s">
        <v>124</v>
      </c>
      <c r="U92" s="223">
        <v>0.03</v>
      </c>
      <c r="V92" s="223">
        <f>ROUND(E92*U92,2)</f>
        <v>4.33</v>
      </c>
      <c r="W92" s="223"/>
      <c r="X92" s="223" t="s">
        <v>125</v>
      </c>
      <c r="Y92" s="223" t="s">
        <v>126</v>
      </c>
      <c r="Z92" s="212"/>
      <c r="AA92" s="212"/>
      <c r="AB92" s="212"/>
      <c r="AC92" s="212"/>
      <c r="AD92" s="212"/>
      <c r="AE92" s="212"/>
      <c r="AF92" s="212"/>
      <c r="AG92" s="212" t="s">
        <v>127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>
      <c r="A93" s="219"/>
      <c r="B93" s="220"/>
      <c r="C93" s="255" t="s">
        <v>231</v>
      </c>
      <c r="D93" s="225"/>
      <c r="E93" s="226">
        <v>32.5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2"/>
      <c r="AA93" s="212"/>
      <c r="AB93" s="212"/>
      <c r="AC93" s="212"/>
      <c r="AD93" s="212"/>
      <c r="AE93" s="212"/>
      <c r="AF93" s="212"/>
      <c r="AG93" s="212" t="s">
        <v>129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>
      <c r="A94" s="219"/>
      <c r="B94" s="220"/>
      <c r="C94" s="255" t="s">
        <v>232</v>
      </c>
      <c r="D94" s="225"/>
      <c r="E94" s="226">
        <v>30</v>
      </c>
      <c r="F94" s="223"/>
      <c r="G94" s="22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2"/>
      <c r="AA94" s="212"/>
      <c r="AB94" s="212"/>
      <c r="AC94" s="212"/>
      <c r="AD94" s="212"/>
      <c r="AE94" s="212"/>
      <c r="AF94" s="212"/>
      <c r="AG94" s="212" t="s">
        <v>129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3">
      <c r="A95" s="219"/>
      <c r="B95" s="220"/>
      <c r="C95" s="255" t="s">
        <v>128</v>
      </c>
      <c r="D95" s="225"/>
      <c r="E95" s="226">
        <v>13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2"/>
      <c r="AA95" s="212"/>
      <c r="AB95" s="212"/>
      <c r="AC95" s="212"/>
      <c r="AD95" s="212"/>
      <c r="AE95" s="212"/>
      <c r="AF95" s="212"/>
      <c r="AG95" s="212" t="s">
        <v>129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3">
      <c r="A96" s="219"/>
      <c r="B96" s="220"/>
      <c r="C96" s="255" t="s">
        <v>130</v>
      </c>
      <c r="D96" s="225"/>
      <c r="E96" s="226">
        <v>6.5</v>
      </c>
      <c r="F96" s="223"/>
      <c r="G96" s="223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2"/>
      <c r="AA96" s="212"/>
      <c r="AB96" s="212"/>
      <c r="AC96" s="212"/>
      <c r="AD96" s="212"/>
      <c r="AE96" s="212"/>
      <c r="AF96" s="212"/>
      <c r="AG96" s="212" t="s">
        <v>129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3">
      <c r="A97" s="219"/>
      <c r="B97" s="220"/>
      <c r="C97" s="255" t="s">
        <v>131</v>
      </c>
      <c r="D97" s="225"/>
      <c r="E97" s="226">
        <v>13</v>
      </c>
      <c r="F97" s="223"/>
      <c r="G97" s="223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2"/>
      <c r="AA97" s="212"/>
      <c r="AB97" s="212"/>
      <c r="AC97" s="212"/>
      <c r="AD97" s="212"/>
      <c r="AE97" s="212"/>
      <c r="AF97" s="212"/>
      <c r="AG97" s="212" t="s">
        <v>129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>
      <c r="A98" s="219"/>
      <c r="B98" s="220"/>
      <c r="C98" s="255" t="s">
        <v>128</v>
      </c>
      <c r="D98" s="225"/>
      <c r="E98" s="226">
        <v>13</v>
      </c>
      <c r="F98" s="223"/>
      <c r="G98" s="22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2"/>
      <c r="AA98" s="212"/>
      <c r="AB98" s="212"/>
      <c r="AC98" s="212"/>
      <c r="AD98" s="212"/>
      <c r="AE98" s="212"/>
      <c r="AF98" s="212"/>
      <c r="AG98" s="212" t="s">
        <v>129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>
      <c r="A99" s="219"/>
      <c r="B99" s="220"/>
      <c r="C99" s="255" t="s">
        <v>233</v>
      </c>
      <c r="D99" s="225"/>
      <c r="E99" s="226">
        <v>50.16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2"/>
      <c r="AA99" s="212"/>
      <c r="AB99" s="212"/>
      <c r="AC99" s="212"/>
      <c r="AD99" s="212"/>
      <c r="AE99" s="212"/>
      <c r="AF99" s="212"/>
      <c r="AG99" s="212" t="s">
        <v>129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>
      <c r="A100" s="219"/>
      <c r="B100" s="220"/>
      <c r="C100" s="255" t="s">
        <v>234</v>
      </c>
      <c r="D100" s="225"/>
      <c r="E100" s="226">
        <v>-13.925000000000001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2"/>
      <c r="AA100" s="212"/>
      <c r="AB100" s="212"/>
      <c r="AC100" s="212"/>
      <c r="AD100" s="212"/>
      <c r="AE100" s="212"/>
      <c r="AF100" s="212"/>
      <c r="AG100" s="212" t="s">
        <v>129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>
      <c r="A101" s="235">
        <v>36</v>
      </c>
      <c r="B101" s="236" t="s">
        <v>235</v>
      </c>
      <c r="C101" s="254" t="s">
        <v>236</v>
      </c>
      <c r="D101" s="237" t="s">
        <v>122</v>
      </c>
      <c r="E101" s="238">
        <v>144.23500000000001</v>
      </c>
      <c r="F101" s="239"/>
      <c r="G101" s="240">
        <f>ROUND(E101*F101,2)</f>
        <v>0</v>
      </c>
      <c r="H101" s="239"/>
      <c r="I101" s="240">
        <f>ROUND(E101*H101,2)</f>
        <v>0</v>
      </c>
      <c r="J101" s="239"/>
      <c r="K101" s="240">
        <f>ROUND(E101*J101,2)</f>
        <v>0</v>
      </c>
      <c r="L101" s="240">
        <v>21</v>
      </c>
      <c r="M101" s="240">
        <f>G101*(1+L101/100)</f>
        <v>0</v>
      </c>
      <c r="N101" s="238">
        <v>2.9E-4</v>
      </c>
      <c r="O101" s="238">
        <f>ROUND(E101*N101,2)</f>
        <v>0.04</v>
      </c>
      <c r="P101" s="238">
        <v>0</v>
      </c>
      <c r="Q101" s="238">
        <f>ROUND(E101*P101,2)</f>
        <v>0</v>
      </c>
      <c r="R101" s="240" t="s">
        <v>230</v>
      </c>
      <c r="S101" s="240" t="s">
        <v>124</v>
      </c>
      <c r="T101" s="241" t="s">
        <v>124</v>
      </c>
      <c r="U101" s="223">
        <v>0.1</v>
      </c>
      <c r="V101" s="223">
        <f>ROUND(E101*U101,2)</f>
        <v>14.42</v>
      </c>
      <c r="W101" s="223"/>
      <c r="X101" s="223" t="s">
        <v>125</v>
      </c>
      <c r="Y101" s="223" t="s">
        <v>126</v>
      </c>
      <c r="Z101" s="212"/>
      <c r="AA101" s="212"/>
      <c r="AB101" s="212"/>
      <c r="AC101" s="212"/>
      <c r="AD101" s="212"/>
      <c r="AE101" s="212"/>
      <c r="AF101" s="212"/>
      <c r="AG101" s="212" t="s">
        <v>127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>
      <c r="A102" s="219"/>
      <c r="B102" s="220"/>
      <c r="C102" s="255" t="s">
        <v>231</v>
      </c>
      <c r="D102" s="225"/>
      <c r="E102" s="226">
        <v>32.5</v>
      </c>
      <c r="F102" s="223"/>
      <c r="G102" s="223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2"/>
      <c r="AA102" s="212"/>
      <c r="AB102" s="212"/>
      <c r="AC102" s="212"/>
      <c r="AD102" s="212"/>
      <c r="AE102" s="212"/>
      <c r="AF102" s="212"/>
      <c r="AG102" s="212" t="s">
        <v>129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>
      <c r="A103" s="219"/>
      <c r="B103" s="220"/>
      <c r="C103" s="255" t="s">
        <v>232</v>
      </c>
      <c r="D103" s="225"/>
      <c r="E103" s="226">
        <v>30</v>
      </c>
      <c r="F103" s="223"/>
      <c r="G103" s="223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2"/>
      <c r="AA103" s="212"/>
      <c r="AB103" s="212"/>
      <c r="AC103" s="212"/>
      <c r="AD103" s="212"/>
      <c r="AE103" s="212"/>
      <c r="AF103" s="212"/>
      <c r="AG103" s="212" t="s">
        <v>129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>
      <c r="A104" s="219"/>
      <c r="B104" s="220"/>
      <c r="C104" s="255" t="s">
        <v>128</v>
      </c>
      <c r="D104" s="225"/>
      <c r="E104" s="226">
        <v>13</v>
      </c>
      <c r="F104" s="223"/>
      <c r="G104" s="223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2"/>
      <c r="AA104" s="212"/>
      <c r="AB104" s="212"/>
      <c r="AC104" s="212"/>
      <c r="AD104" s="212"/>
      <c r="AE104" s="212"/>
      <c r="AF104" s="212"/>
      <c r="AG104" s="212" t="s">
        <v>129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>
      <c r="A105" s="219"/>
      <c r="B105" s="220"/>
      <c r="C105" s="255" t="s">
        <v>130</v>
      </c>
      <c r="D105" s="225"/>
      <c r="E105" s="226">
        <v>6.5</v>
      </c>
      <c r="F105" s="223"/>
      <c r="G105" s="223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2"/>
      <c r="AA105" s="212"/>
      <c r="AB105" s="212"/>
      <c r="AC105" s="212"/>
      <c r="AD105" s="212"/>
      <c r="AE105" s="212"/>
      <c r="AF105" s="212"/>
      <c r="AG105" s="212" t="s">
        <v>129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>
      <c r="A106" s="219"/>
      <c r="B106" s="220"/>
      <c r="C106" s="255" t="s">
        <v>131</v>
      </c>
      <c r="D106" s="225"/>
      <c r="E106" s="226">
        <v>13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2"/>
      <c r="AA106" s="212"/>
      <c r="AB106" s="212"/>
      <c r="AC106" s="212"/>
      <c r="AD106" s="212"/>
      <c r="AE106" s="212"/>
      <c r="AF106" s="212"/>
      <c r="AG106" s="212" t="s">
        <v>129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3">
      <c r="A107" s="219"/>
      <c r="B107" s="220"/>
      <c r="C107" s="255" t="s">
        <v>233</v>
      </c>
      <c r="D107" s="225"/>
      <c r="E107" s="226">
        <v>50.16</v>
      </c>
      <c r="F107" s="223"/>
      <c r="G107" s="223"/>
      <c r="H107" s="223"/>
      <c r="I107" s="223"/>
      <c r="J107" s="223"/>
      <c r="K107" s="223"/>
      <c r="L107" s="223"/>
      <c r="M107" s="223"/>
      <c r="N107" s="222"/>
      <c r="O107" s="222"/>
      <c r="P107" s="222"/>
      <c r="Q107" s="222"/>
      <c r="R107" s="223"/>
      <c r="S107" s="223"/>
      <c r="T107" s="223"/>
      <c r="U107" s="223"/>
      <c r="V107" s="223"/>
      <c r="W107" s="223"/>
      <c r="X107" s="223"/>
      <c r="Y107" s="223"/>
      <c r="Z107" s="212"/>
      <c r="AA107" s="212"/>
      <c r="AB107" s="212"/>
      <c r="AC107" s="212"/>
      <c r="AD107" s="212"/>
      <c r="AE107" s="212"/>
      <c r="AF107" s="212"/>
      <c r="AG107" s="212" t="s">
        <v>129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>
      <c r="A108" s="219"/>
      <c r="B108" s="220"/>
      <c r="C108" s="255" t="s">
        <v>234</v>
      </c>
      <c r="D108" s="225"/>
      <c r="E108" s="226">
        <v>-13.925000000000001</v>
      </c>
      <c r="F108" s="223"/>
      <c r="G108" s="223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2"/>
      <c r="AA108" s="212"/>
      <c r="AB108" s="212"/>
      <c r="AC108" s="212"/>
      <c r="AD108" s="212"/>
      <c r="AE108" s="212"/>
      <c r="AF108" s="212"/>
      <c r="AG108" s="212" t="s">
        <v>129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>
      <c r="A109" s="219"/>
      <c r="B109" s="220"/>
      <c r="C109" s="255" t="s">
        <v>128</v>
      </c>
      <c r="D109" s="225"/>
      <c r="E109" s="226">
        <v>13</v>
      </c>
      <c r="F109" s="223"/>
      <c r="G109" s="223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2"/>
      <c r="AA109" s="212"/>
      <c r="AB109" s="212"/>
      <c r="AC109" s="212"/>
      <c r="AD109" s="212"/>
      <c r="AE109" s="212"/>
      <c r="AF109" s="212"/>
      <c r="AG109" s="212" t="s">
        <v>129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>
      <c r="A110" s="228" t="s">
        <v>118</v>
      </c>
      <c r="B110" s="229" t="s">
        <v>84</v>
      </c>
      <c r="C110" s="253" t="s">
        <v>85</v>
      </c>
      <c r="D110" s="230"/>
      <c r="E110" s="231"/>
      <c r="F110" s="232"/>
      <c r="G110" s="232">
        <f>SUMIF(AG111:AG111,"&lt;&gt;NOR",G111:G111)</f>
        <v>0</v>
      </c>
      <c r="H110" s="232"/>
      <c r="I110" s="232">
        <f>SUM(I111:I111)</f>
        <v>0</v>
      </c>
      <c r="J110" s="232"/>
      <c r="K110" s="232">
        <f>SUM(K111:K111)</f>
        <v>0</v>
      </c>
      <c r="L110" s="232"/>
      <c r="M110" s="232">
        <f>SUM(M111:M111)</f>
        <v>0</v>
      </c>
      <c r="N110" s="231"/>
      <c r="O110" s="231">
        <f>SUM(O111:O111)</f>
        <v>0</v>
      </c>
      <c r="P110" s="231"/>
      <c r="Q110" s="231">
        <f>SUM(Q111:Q111)</f>
        <v>0</v>
      </c>
      <c r="R110" s="232"/>
      <c r="S110" s="232"/>
      <c r="T110" s="233"/>
      <c r="U110" s="227"/>
      <c r="V110" s="227">
        <f>SUM(V111:V111)</f>
        <v>1</v>
      </c>
      <c r="W110" s="227"/>
      <c r="X110" s="227"/>
      <c r="Y110" s="227"/>
      <c r="AG110" t="s">
        <v>119</v>
      </c>
    </row>
    <row r="111" spans="1:60" outlineLevel="1">
      <c r="A111" s="244">
        <v>37</v>
      </c>
      <c r="B111" s="245" t="s">
        <v>237</v>
      </c>
      <c r="C111" s="257" t="s">
        <v>238</v>
      </c>
      <c r="D111" s="246" t="s">
        <v>151</v>
      </c>
      <c r="E111" s="247">
        <v>1</v>
      </c>
      <c r="F111" s="248"/>
      <c r="G111" s="249">
        <f>ROUND(E111*F111,2)</f>
        <v>0</v>
      </c>
      <c r="H111" s="248"/>
      <c r="I111" s="249">
        <f>ROUND(E111*H111,2)</f>
        <v>0</v>
      </c>
      <c r="J111" s="248"/>
      <c r="K111" s="249">
        <f>ROUND(E111*J111,2)</f>
        <v>0</v>
      </c>
      <c r="L111" s="249">
        <v>21</v>
      </c>
      <c r="M111" s="249">
        <f>G111*(1+L111/100)</f>
        <v>0</v>
      </c>
      <c r="N111" s="247">
        <v>0</v>
      </c>
      <c r="O111" s="247">
        <f>ROUND(E111*N111,2)</f>
        <v>0</v>
      </c>
      <c r="P111" s="247">
        <v>0</v>
      </c>
      <c r="Q111" s="247">
        <f>ROUND(E111*P111,2)</f>
        <v>0</v>
      </c>
      <c r="R111" s="249"/>
      <c r="S111" s="249" t="s">
        <v>145</v>
      </c>
      <c r="T111" s="250" t="s">
        <v>152</v>
      </c>
      <c r="U111" s="223">
        <v>1</v>
      </c>
      <c r="V111" s="223">
        <f>ROUND(E111*U111,2)</f>
        <v>1</v>
      </c>
      <c r="W111" s="223"/>
      <c r="X111" s="223" t="s">
        <v>125</v>
      </c>
      <c r="Y111" s="223" t="s">
        <v>126</v>
      </c>
      <c r="Z111" s="212"/>
      <c r="AA111" s="212"/>
      <c r="AB111" s="212"/>
      <c r="AC111" s="212"/>
      <c r="AD111" s="212"/>
      <c r="AE111" s="212"/>
      <c r="AF111" s="212"/>
      <c r="AG111" s="212" t="s">
        <v>127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>
      <c r="A112" s="228" t="s">
        <v>118</v>
      </c>
      <c r="B112" s="229" t="s">
        <v>86</v>
      </c>
      <c r="C112" s="253" t="s">
        <v>87</v>
      </c>
      <c r="D112" s="230"/>
      <c r="E112" s="231"/>
      <c r="F112" s="232"/>
      <c r="G112" s="232">
        <f>SUMIF(AG113:AG118,"&lt;&gt;NOR",G113:G118)</f>
        <v>0</v>
      </c>
      <c r="H112" s="232"/>
      <c r="I112" s="232">
        <f>SUM(I113:I118)</f>
        <v>0</v>
      </c>
      <c r="J112" s="232"/>
      <c r="K112" s="232">
        <f>SUM(K113:K118)</f>
        <v>0</v>
      </c>
      <c r="L112" s="232"/>
      <c r="M112" s="232">
        <f>SUM(M113:M118)</f>
        <v>0</v>
      </c>
      <c r="N112" s="231"/>
      <c r="O112" s="231">
        <f>SUM(O113:O118)</f>
        <v>0</v>
      </c>
      <c r="P112" s="231"/>
      <c r="Q112" s="231">
        <f>SUM(Q113:Q118)</f>
        <v>0</v>
      </c>
      <c r="R112" s="232"/>
      <c r="S112" s="232"/>
      <c r="T112" s="233"/>
      <c r="U112" s="227"/>
      <c r="V112" s="227">
        <f>SUM(V113:V118)</f>
        <v>9.2099999999999991</v>
      </c>
      <c r="W112" s="227"/>
      <c r="X112" s="227"/>
      <c r="Y112" s="227"/>
      <c r="AG112" t="s">
        <v>119</v>
      </c>
    </row>
    <row r="113" spans="1:60" ht="22.5" outlineLevel="1">
      <c r="A113" s="244">
        <v>38</v>
      </c>
      <c r="B113" s="245" t="s">
        <v>239</v>
      </c>
      <c r="C113" s="257" t="s">
        <v>240</v>
      </c>
      <c r="D113" s="246" t="s">
        <v>170</v>
      </c>
      <c r="E113" s="247">
        <v>3.5415800000000002</v>
      </c>
      <c r="F113" s="248"/>
      <c r="G113" s="249">
        <f>ROUND(E113*F113,2)</f>
        <v>0</v>
      </c>
      <c r="H113" s="248"/>
      <c r="I113" s="249">
        <f>ROUND(E113*H113,2)</f>
        <v>0</v>
      </c>
      <c r="J113" s="248"/>
      <c r="K113" s="249">
        <f>ROUND(E113*J113,2)</f>
        <v>0</v>
      </c>
      <c r="L113" s="249">
        <v>21</v>
      </c>
      <c r="M113" s="249">
        <f>G113*(1+L113/100)</f>
        <v>0</v>
      </c>
      <c r="N113" s="247">
        <v>0</v>
      </c>
      <c r="O113" s="247">
        <f>ROUND(E113*N113,2)</f>
        <v>0</v>
      </c>
      <c r="P113" s="247">
        <v>0</v>
      </c>
      <c r="Q113" s="247">
        <f>ROUND(E113*P113,2)</f>
        <v>0</v>
      </c>
      <c r="R113" s="249" t="s">
        <v>155</v>
      </c>
      <c r="S113" s="249" t="s">
        <v>124</v>
      </c>
      <c r="T113" s="250" t="s">
        <v>124</v>
      </c>
      <c r="U113" s="223">
        <v>2.0089999999999999</v>
      </c>
      <c r="V113" s="223">
        <f>ROUND(E113*U113,2)</f>
        <v>7.12</v>
      </c>
      <c r="W113" s="223"/>
      <c r="X113" s="223" t="s">
        <v>241</v>
      </c>
      <c r="Y113" s="223" t="s">
        <v>126</v>
      </c>
      <c r="Z113" s="212"/>
      <c r="AA113" s="212"/>
      <c r="AB113" s="212"/>
      <c r="AC113" s="212"/>
      <c r="AD113" s="212"/>
      <c r="AE113" s="212"/>
      <c r="AF113" s="212"/>
      <c r="AG113" s="212" t="s">
        <v>242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>
      <c r="A114" s="244">
        <v>39</v>
      </c>
      <c r="B114" s="245" t="s">
        <v>243</v>
      </c>
      <c r="C114" s="257" t="s">
        <v>244</v>
      </c>
      <c r="D114" s="246" t="s">
        <v>170</v>
      </c>
      <c r="E114" s="247">
        <v>3.5415800000000002</v>
      </c>
      <c r="F114" s="248"/>
      <c r="G114" s="249">
        <f>ROUND(E114*F114,2)</f>
        <v>0</v>
      </c>
      <c r="H114" s="248"/>
      <c r="I114" s="249">
        <f>ROUND(E114*H114,2)</f>
        <v>0</v>
      </c>
      <c r="J114" s="248"/>
      <c r="K114" s="249">
        <f>ROUND(E114*J114,2)</f>
        <v>0</v>
      </c>
      <c r="L114" s="249">
        <v>21</v>
      </c>
      <c r="M114" s="249">
        <f>G114*(1+L114/100)</f>
        <v>0</v>
      </c>
      <c r="N114" s="247">
        <v>0</v>
      </c>
      <c r="O114" s="247">
        <f>ROUND(E114*N114,2)</f>
        <v>0</v>
      </c>
      <c r="P114" s="247">
        <v>0</v>
      </c>
      <c r="Q114" s="247">
        <f>ROUND(E114*P114,2)</f>
        <v>0</v>
      </c>
      <c r="R114" s="249" t="s">
        <v>155</v>
      </c>
      <c r="S114" s="249" t="s">
        <v>124</v>
      </c>
      <c r="T114" s="250" t="s">
        <v>124</v>
      </c>
      <c r="U114" s="223">
        <v>0.49</v>
      </c>
      <c r="V114" s="223">
        <f>ROUND(E114*U114,2)</f>
        <v>1.74</v>
      </c>
      <c r="W114" s="223"/>
      <c r="X114" s="223" t="s">
        <v>241</v>
      </c>
      <c r="Y114" s="223" t="s">
        <v>126</v>
      </c>
      <c r="Z114" s="212"/>
      <c r="AA114" s="212"/>
      <c r="AB114" s="212"/>
      <c r="AC114" s="212"/>
      <c r="AD114" s="212"/>
      <c r="AE114" s="212"/>
      <c r="AF114" s="212"/>
      <c r="AG114" s="212" t="s">
        <v>242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>
      <c r="A115" s="244">
        <v>40</v>
      </c>
      <c r="B115" s="245" t="s">
        <v>245</v>
      </c>
      <c r="C115" s="257" t="s">
        <v>246</v>
      </c>
      <c r="D115" s="246" t="s">
        <v>170</v>
      </c>
      <c r="E115" s="247">
        <v>31.87426</v>
      </c>
      <c r="F115" s="248"/>
      <c r="G115" s="249">
        <f>ROUND(E115*F115,2)</f>
        <v>0</v>
      </c>
      <c r="H115" s="248"/>
      <c r="I115" s="249">
        <f>ROUND(E115*H115,2)</f>
        <v>0</v>
      </c>
      <c r="J115" s="248"/>
      <c r="K115" s="249">
        <f>ROUND(E115*J115,2)</f>
        <v>0</v>
      </c>
      <c r="L115" s="249">
        <v>21</v>
      </c>
      <c r="M115" s="249">
        <f>G115*(1+L115/100)</f>
        <v>0</v>
      </c>
      <c r="N115" s="247">
        <v>0</v>
      </c>
      <c r="O115" s="247">
        <f>ROUND(E115*N115,2)</f>
        <v>0</v>
      </c>
      <c r="P115" s="247">
        <v>0</v>
      </c>
      <c r="Q115" s="247">
        <f>ROUND(E115*P115,2)</f>
        <v>0</v>
      </c>
      <c r="R115" s="249" t="s">
        <v>155</v>
      </c>
      <c r="S115" s="249" t="s">
        <v>124</v>
      </c>
      <c r="T115" s="250" t="s">
        <v>124</v>
      </c>
      <c r="U115" s="223">
        <v>0</v>
      </c>
      <c r="V115" s="223">
        <f>ROUND(E115*U115,2)</f>
        <v>0</v>
      </c>
      <c r="W115" s="223"/>
      <c r="X115" s="223" t="s">
        <v>241</v>
      </c>
      <c r="Y115" s="223" t="s">
        <v>126</v>
      </c>
      <c r="Z115" s="212"/>
      <c r="AA115" s="212"/>
      <c r="AB115" s="212"/>
      <c r="AC115" s="212"/>
      <c r="AD115" s="212"/>
      <c r="AE115" s="212"/>
      <c r="AF115" s="212"/>
      <c r="AG115" s="212" t="s">
        <v>242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>
      <c r="A116" s="244">
        <v>41</v>
      </c>
      <c r="B116" s="245" t="s">
        <v>247</v>
      </c>
      <c r="C116" s="257" t="s">
        <v>248</v>
      </c>
      <c r="D116" s="246" t="s">
        <v>170</v>
      </c>
      <c r="E116" s="247">
        <v>3.5415800000000002</v>
      </c>
      <c r="F116" s="248"/>
      <c r="G116" s="249">
        <f>ROUND(E116*F116,2)</f>
        <v>0</v>
      </c>
      <c r="H116" s="248"/>
      <c r="I116" s="249">
        <f>ROUND(E116*H116,2)</f>
        <v>0</v>
      </c>
      <c r="J116" s="248"/>
      <c r="K116" s="249">
        <f>ROUND(E116*J116,2)</f>
        <v>0</v>
      </c>
      <c r="L116" s="249">
        <v>21</v>
      </c>
      <c r="M116" s="249">
        <f>G116*(1+L116/100)</f>
        <v>0</v>
      </c>
      <c r="N116" s="247">
        <v>0</v>
      </c>
      <c r="O116" s="247">
        <f>ROUND(E116*N116,2)</f>
        <v>0</v>
      </c>
      <c r="P116" s="247">
        <v>0</v>
      </c>
      <c r="Q116" s="247">
        <f>ROUND(E116*P116,2)</f>
        <v>0</v>
      </c>
      <c r="R116" s="249" t="s">
        <v>155</v>
      </c>
      <c r="S116" s="249" t="s">
        <v>124</v>
      </c>
      <c r="T116" s="250" t="s">
        <v>124</v>
      </c>
      <c r="U116" s="223">
        <v>0</v>
      </c>
      <c r="V116" s="223">
        <f>ROUND(E116*U116,2)</f>
        <v>0</v>
      </c>
      <c r="W116" s="223"/>
      <c r="X116" s="223" t="s">
        <v>241</v>
      </c>
      <c r="Y116" s="223" t="s">
        <v>126</v>
      </c>
      <c r="Z116" s="212"/>
      <c r="AA116" s="212"/>
      <c r="AB116" s="212"/>
      <c r="AC116" s="212"/>
      <c r="AD116" s="212"/>
      <c r="AE116" s="212"/>
      <c r="AF116" s="212"/>
      <c r="AG116" s="212" t="s">
        <v>242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ht="22.5" outlineLevel="1">
      <c r="A117" s="235">
        <v>42</v>
      </c>
      <c r="B117" s="236" t="s">
        <v>249</v>
      </c>
      <c r="C117" s="254" t="s">
        <v>250</v>
      </c>
      <c r="D117" s="237" t="s">
        <v>170</v>
      </c>
      <c r="E117" s="238">
        <v>3.5415800000000002</v>
      </c>
      <c r="F117" s="239"/>
      <c r="G117" s="240">
        <f>ROUND(E117*F117,2)</f>
        <v>0</v>
      </c>
      <c r="H117" s="239"/>
      <c r="I117" s="240">
        <f>ROUND(E117*H117,2)</f>
        <v>0</v>
      </c>
      <c r="J117" s="239"/>
      <c r="K117" s="240">
        <f>ROUND(E117*J117,2)</f>
        <v>0</v>
      </c>
      <c r="L117" s="240">
        <v>21</v>
      </c>
      <c r="M117" s="240">
        <f>G117*(1+L117/100)</f>
        <v>0</v>
      </c>
      <c r="N117" s="238">
        <v>0</v>
      </c>
      <c r="O117" s="238">
        <f>ROUND(E117*N117,2)</f>
        <v>0</v>
      </c>
      <c r="P117" s="238">
        <v>0</v>
      </c>
      <c r="Q117" s="238">
        <f>ROUND(E117*P117,2)</f>
        <v>0</v>
      </c>
      <c r="R117" s="240" t="s">
        <v>251</v>
      </c>
      <c r="S117" s="240" t="s">
        <v>124</v>
      </c>
      <c r="T117" s="241" t="s">
        <v>124</v>
      </c>
      <c r="U117" s="223">
        <v>9.9000000000000005E-2</v>
      </c>
      <c r="V117" s="223">
        <f>ROUND(E117*U117,2)</f>
        <v>0.35</v>
      </c>
      <c r="W117" s="223"/>
      <c r="X117" s="223" t="s">
        <v>241</v>
      </c>
      <c r="Y117" s="223" t="s">
        <v>126</v>
      </c>
      <c r="Z117" s="212"/>
      <c r="AA117" s="212"/>
      <c r="AB117" s="212"/>
      <c r="AC117" s="212"/>
      <c r="AD117" s="212"/>
      <c r="AE117" s="212"/>
      <c r="AF117" s="212"/>
      <c r="AG117" s="212" t="s">
        <v>242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2">
      <c r="A118" s="219"/>
      <c r="B118" s="220"/>
      <c r="C118" s="256" t="s">
        <v>252</v>
      </c>
      <c r="D118" s="243"/>
      <c r="E118" s="243"/>
      <c r="F118" s="243"/>
      <c r="G118" s="24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2"/>
      <c r="AA118" s="212"/>
      <c r="AB118" s="212"/>
      <c r="AC118" s="212"/>
      <c r="AD118" s="212"/>
      <c r="AE118" s="212"/>
      <c r="AF118" s="212"/>
      <c r="AG118" s="212" t="s">
        <v>139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>
      <c r="A119" s="3"/>
      <c r="B119" s="4"/>
      <c r="C119" s="260"/>
      <c r="D119" s="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E119">
        <v>12</v>
      </c>
      <c r="AF119">
        <v>21</v>
      </c>
      <c r="AG119" t="s">
        <v>104</v>
      </c>
    </row>
    <row r="120" spans="1:60">
      <c r="A120" s="215"/>
      <c r="B120" s="216" t="s">
        <v>29</v>
      </c>
      <c r="C120" s="261"/>
      <c r="D120" s="217"/>
      <c r="E120" s="218"/>
      <c r="F120" s="218"/>
      <c r="G120" s="234">
        <f>G8+G13+G20+G27+G44+G47+G60+G66+G69+G72+G83+G91+G110+G112</f>
        <v>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E120">
        <f>SUMIF(L7:L118,AE119,G7:G118)</f>
        <v>0</v>
      </c>
      <c r="AF120">
        <f>SUMIF(L7:L118,AF119,G7:G118)</f>
        <v>0</v>
      </c>
      <c r="AG120" t="s">
        <v>253</v>
      </c>
    </row>
    <row r="121" spans="1:60">
      <c r="C121" s="262"/>
      <c r="D121" s="10"/>
      <c r="AG121" t="s">
        <v>254</v>
      </c>
    </row>
    <row r="122" spans="1:60">
      <c r="D122" s="10"/>
    </row>
    <row r="123" spans="1:60">
      <c r="D123" s="10"/>
    </row>
    <row r="124" spans="1:60">
      <c r="D124" s="10"/>
    </row>
    <row r="125" spans="1:60">
      <c r="D125" s="10"/>
    </row>
    <row r="126" spans="1:60">
      <c r="D126" s="10"/>
    </row>
    <row r="127" spans="1:60">
      <c r="D127" s="10"/>
    </row>
    <row r="128" spans="1:60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F63" sheet="1" formatRows="0"/>
  <mergeCells count="12">
    <mergeCell ref="C43:G43"/>
    <mergeCell ref="C46:G46"/>
    <mergeCell ref="C59:G59"/>
    <mergeCell ref="C63:G63"/>
    <mergeCell ref="C82:G82"/>
    <mergeCell ref="C118:G118"/>
    <mergeCell ref="A1:G1"/>
    <mergeCell ref="C2:G2"/>
    <mergeCell ref="C3:G3"/>
    <mergeCell ref="C4:G4"/>
    <mergeCell ref="C17:G17"/>
    <mergeCell ref="C36:G36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Stavtes2</cp:lastModifiedBy>
  <cp:lastPrinted>2019-03-19T12:27:02Z</cp:lastPrinted>
  <dcterms:created xsi:type="dcterms:W3CDTF">2009-04-08T07:15:50Z</dcterms:created>
  <dcterms:modified xsi:type="dcterms:W3CDTF">2024-07-16T05:56:47Z</dcterms:modified>
</cp:coreProperties>
</file>